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4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5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6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30.xml" ContentType="application/vnd.openxmlformats-officedocument.spreadsheetml.chartsheet+xml"/>
  <Override PartName="/xl/chartsheets/sheet31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32.xml" ContentType="application/vnd.openxmlformats-officedocument.spreadsheetml.chartsheet+xml"/>
  <Override PartName="/xl/chartsheets/sheet33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34.xml" ContentType="application/vnd.openxmlformats-officedocument.spreadsheetml.chartsheet+xml"/>
  <Override PartName="/xl/chartsheets/sheet35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36.xml" ContentType="application/vnd.openxmlformats-officedocument.spreadsheetml.chartsheet+xml"/>
  <Override PartName="/xl/chartsheets/sheet37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38.xml" ContentType="application/vnd.openxmlformats-officedocument.spreadsheetml.chartsheet+xml"/>
  <Override PartName="/xl/chartsheets/sheet39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40.xml" ContentType="application/vnd.openxmlformats-officedocument.spreadsheetml.chartsheet+xml"/>
  <Override PartName="/xl/chartsheets/sheet4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42.xml" ContentType="application/vnd.openxmlformats-officedocument.spreadsheetml.chartsheet+xml"/>
  <Override PartName="/xl/chartsheets/sheet43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44.xml" ContentType="application/vnd.openxmlformats-officedocument.spreadsheetml.chartsheet+xml"/>
  <Override PartName="/xl/chartsheets/sheet45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46.xml" ContentType="application/vnd.openxmlformats-officedocument.spreadsheetml.chartsheet+xml"/>
  <Override PartName="/xl/chartsheets/sheet47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48.xml" ContentType="application/vnd.openxmlformats-officedocument.spreadsheetml.chartsheet+xml"/>
  <Override PartName="/xl/chartsheets/sheet49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50.xml" ContentType="application/vnd.openxmlformats-officedocument.spreadsheetml.chartsheet+xml"/>
  <Override PartName="/xl/chartsheets/sheet51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5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53.xml" ContentType="application/vnd.openxmlformats-officedocument.spreadsheetml.chartsheet+xml"/>
  <Override PartName="/xl/chartsheets/sheet54.xml" ContentType="application/vnd.openxmlformats-officedocument.spreadsheetml.chart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2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3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4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6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7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8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39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40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1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3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4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5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6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47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48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49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50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51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52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53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54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55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5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278\Downloads\Material Blog\"/>
    </mc:Choice>
  </mc:AlternateContent>
  <xr:revisionPtr revIDLastSave="0" documentId="13_ncr:1_{DD5B9F4A-1078-442F-BB7B-149E17A94AE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home" sheetId="57" r:id="rId1"/>
    <sheet name="diag" sheetId="85" r:id="rId2"/>
    <sheet name="b Ger" sheetId="2" r:id="rId3"/>
    <sheet name="d Ger" sheetId="37" r:id="rId4"/>
    <sheet name="Germany" sheetId="1" r:id="rId5"/>
    <sheet name="b Fra" sheetId="7" r:id="rId6"/>
    <sheet name="d Fra" sheetId="44" r:id="rId7"/>
    <sheet name="France" sheetId="6" r:id="rId8"/>
    <sheet name="b Swi" sheetId="9" r:id="rId9"/>
    <sheet name="d Swi" sheetId="39" r:id="rId10"/>
    <sheet name="Switzerland" sheetId="8" r:id="rId11"/>
    <sheet name="b Aus" sheetId="27" r:id="rId12"/>
    <sheet name="d Aus" sheetId="78" r:id="rId13"/>
    <sheet name="Austria" sheetId="10" r:id="rId14"/>
    <sheet name="b EW" sheetId="12" r:id="rId15"/>
    <sheet name="d EW" sheetId="56" r:id="rId16"/>
    <sheet name="EnglandWales" sheetId="11" r:id="rId17"/>
    <sheet name="b NI" sheetId="54" r:id="rId18"/>
    <sheet name="d NI" sheetId="55" r:id="rId19"/>
    <sheet name="NorthernIreland" sheetId="53" r:id="rId20"/>
    <sheet name="b Sco" sheetId="72" r:id="rId21"/>
    <sheet name="d Sco" sheetId="73" r:id="rId22"/>
    <sheet name="Scotland" sheetId="71" r:id="rId23"/>
    <sheet name="b Swe" sheetId="14" r:id="rId24"/>
    <sheet name="d Swe" sheetId="42" r:id="rId25"/>
    <sheet name="Sweden" sheetId="13" r:id="rId26"/>
    <sheet name="b Por" sheetId="26" r:id="rId27"/>
    <sheet name="d Por" sheetId="46" r:id="rId28"/>
    <sheet name="Portugal" sheetId="15" r:id="rId29"/>
    <sheet name="b Spa" sheetId="17" r:id="rId30"/>
    <sheet name="Spain" sheetId="16" r:id="rId31"/>
    <sheet name="b Net" sheetId="20" r:id="rId32"/>
    <sheet name="d Net" sheetId="45" r:id="rId33"/>
    <sheet name="Netherlands" sheetId="19" r:id="rId34"/>
    <sheet name="b Bel" sheetId="22" r:id="rId35"/>
    <sheet name="d Bel" sheetId="61" r:id="rId36"/>
    <sheet name="Belgium" sheetId="21" r:id="rId37"/>
    <sheet name="b Nor" sheetId="28" r:id="rId38"/>
    <sheet name="d Nor" sheetId="48" r:id="rId39"/>
    <sheet name="Norway" sheetId="23" r:id="rId40"/>
    <sheet name="b Isr" sheetId="25" r:id="rId41"/>
    <sheet name="d Isr" sheetId="74" r:id="rId42"/>
    <sheet name="Israel" sheetId="24" r:id="rId43"/>
    <sheet name="b Ita" sheetId="30" r:id="rId44"/>
    <sheet name="Italy" sheetId="29" r:id="rId45"/>
    <sheet name="b Den" sheetId="32" r:id="rId46"/>
    <sheet name="d Den" sheetId="47" r:id="rId47"/>
    <sheet name="Denmark" sheetId="31" r:id="rId48"/>
    <sheet name="b Fin" sheetId="49" r:id="rId49"/>
    <sheet name="d Fin" sheetId="51" r:id="rId50"/>
    <sheet name="Finland" sheetId="50" r:id="rId51"/>
    <sheet name="b Pol" sheetId="59" r:id="rId52"/>
    <sheet name="d Pol" sheetId="60" r:id="rId53"/>
    <sheet name="Poland" sheetId="58" r:id="rId54"/>
    <sheet name="b Est" sheetId="63" r:id="rId55"/>
    <sheet name="d Est" sheetId="64" r:id="rId56"/>
    <sheet name="Estonia" sheetId="62" r:id="rId57"/>
    <sheet name="b Lat" sheetId="69" r:id="rId58"/>
    <sheet name="d Lat" sheetId="70" r:id="rId59"/>
    <sheet name="Latvia" sheetId="68" r:id="rId60"/>
    <sheet name="b Lit" sheetId="66" r:id="rId61"/>
    <sheet name="d Lit" sheetId="67" r:id="rId62"/>
    <sheet name="Lithuania" sheetId="65" r:id="rId63"/>
    <sheet name="b Rom" sheetId="76" r:id="rId64"/>
    <sheet name="d Rom" sheetId="77" r:id="rId65"/>
    <sheet name="Romania" sheetId="75" r:id="rId66"/>
    <sheet name="b Slo" sheetId="87" r:id="rId67"/>
    <sheet name="d Slo" sheetId="88" r:id="rId68"/>
    <sheet name="Slovenia" sheetId="86" r:id="rId69"/>
    <sheet name="b Cze" sheetId="91" r:id="rId70"/>
    <sheet name="d Cze" sheetId="92" r:id="rId71"/>
    <sheet name="Czech" sheetId="90" r:id="rId72"/>
    <sheet name="b Svk" sheetId="95" r:id="rId73"/>
    <sheet name="d Svk" sheetId="96" r:id="rId74"/>
    <sheet name="Slovakia" sheetId="94" r:id="rId75"/>
    <sheet name="b Hun" sheetId="99" r:id="rId76"/>
    <sheet name="d Hun" sheetId="100" r:id="rId77"/>
    <sheet name="Hungary" sheetId="98" r:id="rId78"/>
    <sheet name="b Bul" sheetId="111" r:id="rId79"/>
    <sheet name="Bulgaria" sheetId="109" r:id="rId80"/>
    <sheet name="b Tai" sheetId="106" r:id="rId81"/>
    <sheet name="d Tai" sheetId="107" r:id="rId82"/>
    <sheet name="Taiwan" sheetId="101" r:id="rId83"/>
    <sheet name="other" sheetId="52" r:id="rId84"/>
    <sheet name="Tabelle3" sheetId="112" r:id="rId85"/>
  </sheets>
  <definedNames>
    <definedName name="_xlnm._FilterDatabase" localSheetId="16" hidden="1">EnglandWales!#REF!</definedName>
    <definedName name="_xlnm._FilterDatabase" localSheetId="7" hidden="1">France!#REF!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57" l="1"/>
  <c r="G133" i="52" l="1"/>
  <c r="G132" i="52"/>
  <c r="G131" i="52"/>
  <c r="G130" i="52"/>
  <c r="G129" i="52"/>
  <c r="G128" i="52"/>
  <c r="G127" i="52"/>
  <c r="G126" i="52"/>
  <c r="G125" i="52"/>
  <c r="G124" i="52"/>
  <c r="G123" i="52"/>
  <c r="G122" i="52"/>
  <c r="G121" i="52"/>
  <c r="X117" i="52"/>
  <c r="W117" i="52"/>
  <c r="V117" i="52"/>
  <c r="U117" i="52"/>
  <c r="T117" i="52"/>
  <c r="S117" i="52"/>
  <c r="P117" i="52"/>
  <c r="O117" i="52"/>
  <c r="N117" i="52"/>
  <c r="M117" i="52"/>
  <c r="L117" i="52"/>
  <c r="K117" i="52"/>
  <c r="J117" i="52"/>
  <c r="X116" i="52"/>
  <c r="W116" i="52"/>
  <c r="V116" i="52"/>
  <c r="U116" i="52"/>
  <c r="T116" i="52"/>
  <c r="S116" i="52"/>
  <c r="P116" i="52"/>
  <c r="O116" i="52"/>
  <c r="N116" i="52"/>
  <c r="M116" i="52"/>
  <c r="L116" i="52"/>
  <c r="K116" i="52"/>
  <c r="J116" i="52"/>
  <c r="X115" i="52"/>
  <c r="W115" i="52"/>
  <c r="V115" i="52"/>
  <c r="U115" i="52"/>
  <c r="T115" i="52"/>
  <c r="S115" i="52"/>
  <c r="P115" i="52"/>
  <c r="O115" i="52"/>
  <c r="N115" i="52"/>
  <c r="M115" i="52"/>
  <c r="L115" i="52"/>
  <c r="K115" i="52"/>
  <c r="J115" i="52"/>
  <c r="X114" i="52"/>
  <c r="W114" i="52"/>
  <c r="V114" i="52"/>
  <c r="U114" i="52"/>
  <c r="T114" i="52"/>
  <c r="S114" i="52"/>
  <c r="P114" i="52"/>
  <c r="O114" i="52"/>
  <c r="N114" i="52"/>
  <c r="M114" i="52"/>
  <c r="L114" i="52"/>
  <c r="K114" i="52"/>
  <c r="J114" i="52"/>
  <c r="X113" i="52"/>
  <c r="W113" i="52"/>
  <c r="V113" i="52"/>
  <c r="U113" i="52"/>
  <c r="T113" i="52"/>
  <c r="S113" i="52"/>
  <c r="P113" i="52"/>
  <c r="O113" i="52"/>
  <c r="N113" i="52"/>
  <c r="M113" i="52"/>
  <c r="L113" i="52"/>
  <c r="K113" i="52"/>
  <c r="J113" i="52"/>
  <c r="X112" i="52"/>
  <c r="W112" i="52"/>
  <c r="V112" i="52"/>
  <c r="U112" i="52"/>
  <c r="T112" i="52"/>
  <c r="S112" i="52"/>
  <c r="P112" i="52"/>
  <c r="O112" i="52"/>
  <c r="N112" i="52"/>
  <c r="M112" i="52"/>
  <c r="L112" i="52"/>
  <c r="K112" i="52"/>
  <c r="J112" i="52"/>
  <c r="X111" i="52"/>
  <c r="W111" i="52"/>
  <c r="V111" i="52"/>
  <c r="U111" i="52"/>
  <c r="T111" i="52"/>
  <c r="S111" i="52"/>
  <c r="P111" i="52"/>
  <c r="O111" i="52"/>
  <c r="N111" i="52"/>
  <c r="M111" i="52"/>
  <c r="L111" i="52"/>
  <c r="K111" i="52"/>
  <c r="J111" i="52"/>
  <c r="X110" i="52"/>
  <c r="W110" i="52"/>
  <c r="V110" i="52"/>
  <c r="U110" i="52"/>
  <c r="T110" i="52"/>
  <c r="S110" i="52"/>
  <c r="P110" i="52"/>
  <c r="O110" i="52"/>
  <c r="N110" i="52"/>
  <c r="M110" i="52"/>
  <c r="L110" i="52"/>
  <c r="K110" i="52"/>
  <c r="J110" i="52"/>
  <c r="X109" i="52"/>
  <c r="W109" i="52"/>
  <c r="V109" i="52"/>
  <c r="U109" i="52"/>
  <c r="T109" i="52"/>
  <c r="S109" i="52"/>
  <c r="P109" i="52"/>
  <c r="O109" i="52"/>
  <c r="N109" i="52"/>
  <c r="M109" i="52"/>
  <c r="L109" i="52"/>
  <c r="K109" i="52"/>
  <c r="J109" i="52"/>
  <c r="X108" i="52"/>
  <c r="W108" i="52"/>
  <c r="V108" i="52"/>
  <c r="U108" i="52"/>
  <c r="T108" i="52"/>
  <c r="S108" i="52"/>
  <c r="P108" i="52"/>
  <c r="O108" i="52"/>
  <c r="N108" i="52"/>
  <c r="M108" i="52"/>
  <c r="L108" i="52"/>
  <c r="K108" i="52"/>
  <c r="J108" i="52"/>
  <c r="X107" i="52"/>
  <c r="W107" i="52"/>
  <c r="V107" i="52"/>
  <c r="U107" i="52"/>
  <c r="T107" i="52"/>
  <c r="S107" i="52"/>
  <c r="P107" i="52"/>
  <c r="O107" i="52"/>
  <c r="N107" i="52"/>
  <c r="M107" i="52"/>
  <c r="L107" i="52"/>
  <c r="K107" i="52"/>
  <c r="J107" i="52"/>
  <c r="X106" i="52"/>
  <c r="W106" i="52"/>
  <c r="V106" i="52"/>
  <c r="U106" i="52"/>
  <c r="T106" i="52"/>
  <c r="S106" i="52"/>
  <c r="P106" i="52"/>
  <c r="O106" i="52"/>
  <c r="N106" i="52"/>
  <c r="M106" i="52"/>
  <c r="L106" i="52"/>
  <c r="K106" i="52"/>
  <c r="J106" i="52"/>
  <c r="X102" i="52"/>
  <c r="W102" i="52"/>
  <c r="V102" i="52"/>
  <c r="U102" i="52"/>
  <c r="T102" i="52"/>
  <c r="S102" i="52"/>
  <c r="P102" i="52"/>
  <c r="O102" i="52"/>
  <c r="N102" i="52"/>
  <c r="M102" i="52"/>
  <c r="L102" i="52"/>
  <c r="K102" i="52"/>
  <c r="J102" i="52"/>
  <c r="X101" i="52"/>
  <c r="W101" i="52"/>
  <c r="V101" i="52"/>
  <c r="U101" i="52"/>
  <c r="T101" i="52"/>
  <c r="S101" i="52"/>
  <c r="P101" i="52"/>
  <c r="O101" i="52"/>
  <c r="N101" i="52"/>
  <c r="M101" i="52"/>
  <c r="L101" i="52"/>
  <c r="K101" i="52"/>
  <c r="J101" i="52"/>
  <c r="X100" i="52"/>
  <c r="W100" i="52"/>
  <c r="V100" i="52"/>
  <c r="U100" i="52"/>
  <c r="T100" i="52"/>
  <c r="S100" i="52"/>
  <c r="P100" i="52"/>
  <c r="O100" i="52"/>
  <c r="N100" i="52"/>
  <c r="M100" i="52"/>
  <c r="L100" i="52"/>
  <c r="K100" i="52"/>
  <c r="J100" i="52"/>
  <c r="X99" i="52"/>
  <c r="W99" i="52"/>
  <c r="V99" i="52"/>
  <c r="U99" i="52"/>
  <c r="T99" i="52"/>
  <c r="S99" i="52"/>
  <c r="P99" i="52"/>
  <c r="O99" i="52"/>
  <c r="N99" i="52"/>
  <c r="M99" i="52"/>
  <c r="L99" i="52"/>
  <c r="K99" i="52"/>
  <c r="J99" i="52"/>
  <c r="X98" i="52"/>
  <c r="W98" i="52"/>
  <c r="V98" i="52"/>
  <c r="U98" i="52"/>
  <c r="T98" i="52"/>
  <c r="S98" i="52"/>
  <c r="P98" i="52"/>
  <c r="O98" i="52"/>
  <c r="N98" i="52"/>
  <c r="M98" i="52"/>
  <c r="L98" i="52"/>
  <c r="K98" i="52"/>
  <c r="J98" i="52"/>
  <c r="X97" i="52"/>
  <c r="W97" i="52"/>
  <c r="V97" i="52"/>
  <c r="U97" i="52"/>
  <c r="T97" i="52"/>
  <c r="S97" i="52"/>
  <c r="P97" i="52"/>
  <c r="O97" i="52"/>
  <c r="N97" i="52"/>
  <c r="M97" i="52"/>
  <c r="L97" i="52"/>
  <c r="K97" i="52"/>
  <c r="J97" i="52"/>
  <c r="X96" i="52"/>
  <c r="W96" i="52"/>
  <c r="V96" i="52"/>
  <c r="U96" i="52"/>
  <c r="T96" i="52"/>
  <c r="S96" i="52"/>
  <c r="P96" i="52"/>
  <c r="O96" i="52"/>
  <c r="N96" i="52"/>
  <c r="M96" i="52"/>
  <c r="L96" i="52"/>
  <c r="K96" i="52"/>
  <c r="J96" i="52"/>
  <c r="X95" i="52"/>
  <c r="W95" i="52"/>
  <c r="V95" i="52"/>
  <c r="U95" i="52"/>
  <c r="T95" i="52"/>
  <c r="S95" i="52"/>
  <c r="P95" i="52"/>
  <c r="O95" i="52"/>
  <c r="N95" i="52"/>
  <c r="M95" i="52"/>
  <c r="L95" i="52"/>
  <c r="K95" i="52"/>
  <c r="J95" i="52"/>
  <c r="X94" i="52"/>
  <c r="W94" i="52"/>
  <c r="V94" i="52"/>
  <c r="U94" i="52"/>
  <c r="T94" i="52"/>
  <c r="S94" i="52"/>
  <c r="P94" i="52"/>
  <c r="O94" i="52"/>
  <c r="N94" i="52"/>
  <c r="M94" i="52"/>
  <c r="L94" i="52"/>
  <c r="K94" i="52"/>
  <c r="J94" i="52"/>
  <c r="X93" i="52"/>
  <c r="W93" i="52"/>
  <c r="V93" i="52"/>
  <c r="U93" i="52"/>
  <c r="T93" i="52"/>
  <c r="S93" i="52"/>
  <c r="P93" i="52"/>
  <c r="O93" i="52"/>
  <c r="N93" i="52"/>
  <c r="M93" i="52"/>
  <c r="L93" i="52"/>
  <c r="K93" i="52"/>
  <c r="J93" i="52"/>
  <c r="X92" i="52"/>
  <c r="W92" i="52"/>
  <c r="V92" i="52"/>
  <c r="U92" i="52"/>
  <c r="T92" i="52"/>
  <c r="S92" i="52"/>
  <c r="P92" i="52"/>
  <c r="O92" i="52"/>
  <c r="N92" i="52"/>
  <c r="M92" i="52"/>
  <c r="L92" i="52"/>
  <c r="K92" i="52"/>
  <c r="J92" i="52"/>
  <c r="X91" i="52"/>
  <c r="W91" i="52"/>
  <c r="V91" i="52"/>
  <c r="U91" i="52"/>
  <c r="T91" i="52"/>
  <c r="S91" i="52"/>
  <c r="P91" i="52"/>
  <c r="O91" i="52"/>
  <c r="N91" i="52"/>
  <c r="M91" i="52"/>
  <c r="L91" i="52"/>
  <c r="K91" i="52"/>
  <c r="J91" i="52"/>
  <c r="X85" i="52"/>
  <c r="W85" i="52"/>
  <c r="V85" i="52"/>
  <c r="U85" i="52"/>
  <c r="T85" i="52"/>
  <c r="P85" i="52"/>
  <c r="O85" i="52"/>
  <c r="N85" i="52"/>
  <c r="M85" i="52"/>
  <c r="L85" i="52"/>
  <c r="K85" i="52"/>
  <c r="X84" i="52"/>
  <c r="W84" i="52"/>
  <c r="V84" i="52"/>
  <c r="U84" i="52"/>
  <c r="T84" i="52"/>
  <c r="P84" i="52"/>
  <c r="O84" i="52"/>
  <c r="N84" i="52"/>
  <c r="M84" i="52"/>
  <c r="L84" i="52"/>
  <c r="K84" i="52"/>
  <c r="X83" i="52"/>
  <c r="W83" i="52"/>
  <c r="V83" i="52"/>
  <c r="U83" i="52"/>
  <c r="T83" i="52"/>
  <c r="P83" i="52"/>
  <c r="O83" i="52"/>
  <c r="N83" i="52"/>
  <c r="M83" i="52"/>
  <c r="L83" i="52"/>
  <c r="K83" i="52"/>
  <c r="X82" i="52"/>
  <c r="W82" i="52"/>
  <c r="V82" i="52"/>
  <c r="U82" i="52"/>
  <c r="T82" i="52"/>
  <c r="P82" i="52"/>
  <c r="O82" i="52"/>
  <c r="N82" i="52"/>
  <c r="M82" i="52"/>
  <c r="L82" i="52"/>
  <c r="K82" i="52"/>
  <c r="X81" i="52"/>
  <c r="W81" i="52"/>
  <c r="V81" i="52"/>
  <c r="U81" i="52"/>
  <c r="T81" i="52"/>
  <c r="P81" i="52"/>
  <c r="O81" i="52"/>
  <c r="N81" i="52"/>
  <c r="M81" i="52"/>
  <c r="L81" i="52"/>
  <c r="K81" i="52"/>
  <c r="X80" i="52"/>
  <c r="W80" i="52"/>
  <c r="V80" i="52"/>
  <c r="U80" i="52"/>
  <c r="T80" i="52"/>
  <c r="P80" i="52"/>
  <c r="O80" i="52"/>
  <c r="N80" i="52"/>
  <c r="M80" i="52"/>
  <c r="L80" i="52"/>
  <c r="K80" i="52"/>
  <c r="X79" i="52"/>
  <c r="W79" i="52"/>
  <c r="V79" i="52"/>
  <c r="U79" i="52"/>
  <c r="T79" i="52"/>
  <c r="S79" i="52"/>
  <c r="P79" i="52"/>
  <c r="O79" i="52"/>
  <c r="N79" i="52"/>
  <c r="M79" i="52"/>
  <c r="L79" i="52"/>
  <c r="K79" i="52"/>
  <c r="J79" i="52"/>
  <c r="X78" i="52"/>
  <c r="W78" i="52"/>
  <c r="V78" i="52"/>
  <c r="U78" i="52"/>
  <c r="T78" i="52"/>
  <c r="S78" i="52"/>
  <c r="P78" i="52"/>
  <c r="O78" i="52"/>
  <c r="N78" i="52"/>
  <c r="M78" i="52"/>
  <c r="L78" i="52"/>
  <c r="K78" i="52"/>
  <c r="J78" i="52"/>
  <c r="X77" i="52"/>
  <c r="W77" i="52"/>
  <c r="V77" i="52"/>
  <c r="U77" i="52"/>
  <c r="T77" i="52"/>
  <c r="S77" i="52"/>
  <c r="P77" i="52"/>
  <c r="O77" i="52"/>
  <c r="N77" i="52"/>
  <c r="M77" i="52"/>
  <c r="L77" i="52"/>
  <c r="K77" i="52"/>
  <c r="J77" i="52"/>
  <c r="X76" i="52"/>
  <c r="W76" i="52"/>
  <c r="V76" i="52"/>
  <c r="U76" i="52"/>
  <c r="T76" i="52"/>
  <c r="S76" i="52"/>
  <c r="P76" i="52"/>
  <c r="O76" i="52"/>
  <c r="N76" i="52"/>
  <c r="M76" i="52"/>
  <c r="L76" i="52"/>
  <c r="K76" i="52"/>
  <c r="J76" i="52"/>
  <c r="X75" i="52"/>
  <c r="W75" i="52"/>
  <c r="V75" i="52"/>
  <c r="U75" i="52"/>
  <c r="T75" i="52"/>
  <c r="S75" i="52"/>
  <c r="P75" i="52"/>
  <c r="O75" i="52"/>
  <c r="N75" i="52"/>
  <c r="M75" i="52"/>
  <c r="L75" i="52"/>
  <c r="K75" i="52"/>
  <c r="J75" i="52"/>
  <c r="X74" i="52"/>
  <c r="W74" i="52"/>
  <c r="V74" i="52"/>
  <c r="U74" i="52"/>
  <c r="T74" i="52"/>
  <c r="S74" i="52"/>
  <c r="P74" i="52"/>
  <c r="O74" i="52"/>
  <c r="N74" i="52"/>
  <c r="M74" i="52"/>
  <c r="L74" i="52"/>
  <c r="K74" i="52"/>
  <c r="J74" i="52"/>
  <c r="X70" i="52"/>
  <c r="W70" i="52"/>
  <c r="V70" i="52"/>
  <c r="U70" i="52"/>
  <c r="T70" i="52"/>
  <c r="P70" i="52"/>
  <c r="O70" i="52"/>
  <c r="N70" i="52"/>
  <c r="M70" i="52"/>
  <c r="L70" i="52"/>
  <c r="K70" i="52"/>
  <c r="X69" i="52"/>
  <c r="W69" i="52"/>
  <c r="V69" i="52"/>
  <c r="U69" i="52"/>
  <c r="T69" i="52"/>
  <c r="P69" i="52"/>
  <c r="O69" i="52"/>
  <c r="N69" i="52"/>
  <c r="M69" i="52"/>
  <c r="L69" i="52"/>
  <c r="K69" i="52"/>
  <c r="X68" i="52"/>
  <c r="W68" i="52"/>
  <c r="V68" i="52"/>
  <c r="U68" i="52"/>
  <c r="T68" i="52"/>
  <c r="P68" i="52"/>
  <c r="O68" i="52"/>
  <c r="N68" i="52"/>
  <c r="M68" i="52"/>
  <c r="L68" i="52"/>
  <c r="K68" i="52"/>
  <c r="X67" i="52"/>
  <c r="W67" i="52"/>
  <c r="V67" i="52"/>
  <c r="U67" i="52"/>
  <c r="T67" i="52"/>
  <c r="P67" i="52"/>
  <c r="O67" i="52"/>
  <c r="N67" i="52"/>
  <c r="M67" i="52"/>
  <c r="L67" i="52"/>
  <c r="K67" i="52"/>
  <c r="X66" i="52"/>
  <c r="W66" i="52"/>
  <c r="V66" i="52"/>
  <c r="U66" i="52"/>
  <c r="T66" i="52"/>
  <c r="P66" i="52"/>
  <c r="O66" i="52"/>
  <c r="N66" i="52"/>
  <c r="M66" i="52"/>
  <c r="L66" i="52"/>
  <c r="K66" i="52"/>
  <c r="X65" i="52"/>
  <c r="W65" i="52"/>
  <c r="V65" i="52"/>
  <c r="U65" i="52"/>
  <c r="T65" i="52"/>
  <c r="P65" i="52"/>
  <c r="O65" i="52"/>
  <c r="N65" i="52"/>
  <c r="M65" i="52"/>
  <c r="L65" i="52"/>
  <c r="K65" i="52"/>
  <c r="X64" i="52"/>
  <c r="W64" i="52"/>
  <c r="V64" i="52"/>
  <c r="U64" i="52"/>
  <c r="T64" i="52"/>
  <c r="S64" i="52"/>
  <c r="P64" i="52"/>
  <c r="O64" i="52"/>
  <c r="N64" i="52"/>
  <c r="M64" i="52"/>
  <c r="L64" i="52"/>
  <c r="K64" i="52"/>
  <c r="J64" i="52"/>
  <c r="X63" i="52"/>
  <c r="W63" i="52"/>
  <c r="V63" i="52"/>
  <c r="U63" i="52"/>
  <c r="T63" i="52"/>
  <c r="S63" i="52"/>
  <c r="P63" i="52"/>
  <c r="O63" i="52"/>
  <c r="N63" i="52"/>
  <c r="M63" i="52"/>
  <c r="L63" i="52"/>
  <c r="K63" i="52"/>
  <c r="J63" i="52"/>
  <c r="X62" i="52"/>
  <c r="W62" i="52"/>
  <c r="V62" i="52"/>
  <c r="U62" i="52"/>
  <c r="T62" i="52"/>
  <c r="S62" i="52"/>
  <c r="P62" i="52"/>
  <c r="O62" i="52"/>
  <c r="N62" i="52"/>
  <c r="M62" i="52"/>
  <c r="L62" i="52"/>
  <c r="K62" i="52"/>
  <c r="J62" i="52"/>
  <c r="X61" i="52"/>
  <c r="W61" i="52"/>
  <c r="V61" i="52"/>
  <c r="U61" i="52"/>
  <c r="T61" i="52"/>
  <c r="S61" i="52"/>
  <c r="P61" i="52"/>
  <c r="O61" i="52"/>
  <c r="N61" i="52"/>
  <c r="M61" i="52"/>
  <c r="L61" i="52"/>
  <c r="K61" i="52"/>
  <c r="J61" i="52"/>
  <c r="X60" i="52"/>
  <c r="W60" i="52"/>
  <c r="V60" i="52"/>
  <c r="U60" i="52"/>
  <c r="T60" i="52"/>
  <c r="S60" i="52"/>
  <c r="P60" i="52"/>
  <c r="O60" i="52"/>
  <c r="N60" i="52"/>
  <c r="M60" i="52"/>
  <c r="L60" i="52"/>
  <c r="K60" i="52"/>
  <c r="J60" i="52"/>
  <c r="X59" i="52"/>
  <c r="W59" i="52"/>
  <c r="V59" i="52"/>
  <c r="U59" i="52"/>
  <c r="T59" i="52"/>
  <c r="S59" i="52"/>
  <c r="P59" i="52"/>
  <c r="O59" i="52"/>
  <c r="N59" i="52"/>
  <c r="M59" i="52"/>
  <c r="L59" i="52"/>
  <c r="K59" i="52"/>
  <c r="J59" i="52"/>
  <c r="X53" i="52"/>
  <c r="W53" i="52"/>
  <c r="V53" i="52"/>
  <c r="U53" i="52"/>
  <c r="T53" i="52"/>
  <c r="S53" i="52"/>
  <c r="P53" i="52"/>
  <c r="O53" i="52"/>
  <c r="N53" i="52"/>
  <c r="M53" i="52"/>
  <c r="L53" i="52"/>
  <c r="K53" i="52"/>
  <c r="J53" i="52"/>
  <c r="X52" i="52"/>
  <c r="W52" i="52"/>
  <c r="V52" i="52"/>
  <c r="U52" i="52"/>
  <c r="T52" i="52"/>
  <c r="S52" i="52"/>
  <c r="P52" i="52"/>
  <c r="O52" i="52"/>
  <c r="N52" i="52"/>
  <c r="M52" i="52"/>
  <c r="L52" i="52"/>
  <c r="K52" i="52"/>
  <c r="J52" i="52"/>
  <c r="X51" i="52"/>
  <c r="W51" i="52"/>
  <c r="V51" i="52"/>
  <c r="U51" i="52"/>
  <c r="T51" i="52"/>
  <c r="S51" i="52"/>
  <c r="P51" i="52"/>
  <c r="O51" i="52"/>
  <c r="N51" i="52"/>
  <c r="M51" i="52"/>
  <c r="L51" i="52"/>
  <c r="K51" i="52"/>
  <c r="J51" i="52"/>
  <c r="X50" i="52"/>
  <c r="W50" i="52"/>
  <c r="V50" i="52"/>
  <c r="U50" i="52"/>
  <c r="T50" i="52"/>
  <c r="S50" i="52"/>
  <c r="P50" i="52"/>
  <c r="O50" i="52"/>
  <c r="N50" i="52"/>
  <c r="M50" i="52"/>
  <c r="L50" i="52"/>
  <c r="K50" i="52"/>
  <c r="J50" i="52"/>
  <c r="X49" i="52"/>
  <c r="W49" i="52"/>
  <c r="V49" i="52"/>
  <c r="U49" i="52"/>
  <c r="T49" i="52"/>
  <c r="S49" i="52"/>
  <c r="P49" i="52"/>
  <c r="O49" i="52"/>
  <c r="N49" i="52"/>
  <c r="M49" i="52"/>
  <c r="L49" i="52"/>
  <c r="K49" i="52"/>
  <c r="J49" i="52"/>
  <c r="X48" i="52"/>
  <c r="W48" i="52"/>
  <c r="V48" i="52"/>
  <c r="U48" i="52"/>
  <c r="T48" i="52"/>
  <c r="S48" i="52"/>
  <c r="P48" i="52"/>
  <c r="O48" i="52"/>
  <c r="N48" i="52"/>
  <c r="M48" i="52"/>
  <c r="L48" i="52"/>
  <c r="K48" i="52"/>
  <c r="J48" i="52"/>
  <c r="X47" i="52"/>
  <c r="W47" i="52"/>
  <c r="V47" i="52"/>
  <c r="U47" i="52"/>
  <c r="T47" i="52"/>
  <c r="S47" i="52"/>
  <c r="P47" i="52"/>
  <c r="O47" i="52"/>
  <c r="N47" i="52"/>
  <c r="M47" i="52"/>
  <c r="L47" i="52"/>
  <c r="K47" i="52"/>
  <c r="J47" i="52"/>
  <c r="X46" i="52"/>
  <c r="W46" i="52"/>
  <c r="V46" i="52"/>
  <c r="U46" i="52"/>
  <c r="T46" i="52"/>
  <c r="S46" i="52"/>
  <c r="P46" i="52"/>
  <c r="O46" i="52"/>
  <c r="N46" i="52"/>
  <c r="M46" i="52"/>
  <c r="L46" i="52"/>
  <c r="K46" i="52"/>
  <c r="J46" i="52"/>
  <c r="X45" i="52"/>
  <c r="W45" i="52"/>
  <c r="V45" i="52"/>
  <c r="U45" i="52"/>
  <c r="T45" i="52"/>
  <c r="S45" i="52"/>
  <c r="P45" i="52"/>
  <c r="O45" i="52"/>
  <c r="N45" i="52"/>
  <c r="M45" i="52"/>
  <c r="L45" i="52"/>
  <c r="K45" i="52"/>
  <c r="J45" i="52"/>
  <c r="X44" i="52"/>
  <c r="W44" i="52"/>
  <c r="V44" i="52"/>
  <c r="U44" i="52"/>
  <c r="T44" i="52"/>
  <c r="S44" i="52"/>
  <c r="P44" i="52"/>
  <c r="O44" i="52"/>
  <c r="N44" i="52"/>
  <c r="M44" i="52"/>
  <c r="L44" i="52"/>
  <c r="K44" i="52"/>
  <c r="J44" i="52"/>
  <c r="X43" i="52"/>
  <c r="W43" i="52"/>
  <c r="V43" i="52"/>
  <c r="U43" i="52"/>
  <c r="T43" i="52"/>
  <c r="S43" i="52"/>
  <c r="P43" i="52"/>
  <c r="O43" i="52"/>
  <c r="N43" i="52"/>
  <c r="M43" i="52"/>
  <c r="L43" i="52"/>
  <c r="K43" i="52"/>
  <c r="J43" i="52"/>
  <c r="X42" i="52"/>
  <c r="W42" i="52"/>
  <c r="V42" i="52"/>
  <c r="U42" i="52"/>
  <c r="T42" i="52"/>
  <c r="S42" i="52"/>
  <c r="P42" i="52"/>
  <c r="O42" i="52"/>
  <c r="N42" i="52"/>
  <c r="M42" i="52"/>
  <c r="L42" i="52"/>
  <c r="K42" i="52"/>
  <c r="J42" i="52"/>
  <c r="P15" i="52"/>
  <c r="O15" i="52"/>
  <c r="N15" i="52"/>
  <c r="M15" i="52"/>
  <c r="I11" i="52"/>
  <c r="AA28" i="101"/>
  <c r="Z28" i="101"/>
  <c r="Y28" i="101"/>
  <c r="X28" i="101"/>
  <c r="W28" i="101"/>
  <c r="V28" i="101"/>
  <c r="R28" i="101"/>
  <c r="Q28" i="101"/>
  <c r="P28" i="101"/>
  <c r="O28" i="101"/>
  <c r="N28" i="101"/>
  <c r="M28" i="101"/>
  <c r="L28" i="101"/>
  <c r="AA27" i="101"/>
  <c r="Z27" i="101"/>
  <c r="Y27" i="101"/>
  <c r="X27" i="101"/>
  <c r="W27" i="101"/>
  <c r="V27" i="101"/>
  <c r="R27" i="101"/>
  <c r="Q27" i="101"/>
  <c r="P27" i="101"/>
  <c r="O27" i="101"/>
  <c r="N27" i="101"/>
  <c r="M27" i="101"/>
  <c r="L27" i="101"/>
  <c r="AA26" i="101"/>
  <c r="Z26" i="101"/>
  <c r="Y26" i="101"/>
  <c r="X26" i="101"/>
  <c r="W26" i="101"/>
  <c r="V26" i="101"/>
  <c r="R26" i="101"/>
  <c r="Q26" i="101"/>
  <c r="P26" i="101"/>
  <c r="O26" i="101"/>
  <c r="N26" i="101"/>
  <c r="M26" i="101"/>
  <c r="L26" i="101"/>
  <c r="AA25" i="101"/>
  <c r="Z25" i="101"/>
  <c r="Y25" i="101"/>
  <c r="X25" i="101"/>
  <c r="W25" i="101"/>
  <c r="V25" i="101"/>
  <c r="R25" i="101"/>
  <c r="Q25" i="101"/>
  <c r="P25" i="101"/>
  <c r="O25" i="101"/>
  <c r="N25" i="101"/>
  <c r="M25" i="101"/>
  <c r="L25" i="101"/>
  <c r="AA24" i="101"/>
  <c r="Z24" i="101"/>
  <c r="Y24" i="101"/>
  <c r="X24" i="101"/>
  <c r="W24" i="101"/>
  <c r="V24" i="101"/>
  <c r="R24" i="101"/>
  <c r="Q24" i="101"/>
  <c r="P24" i="101"/>
  <c r="O24" i="101"/>
  <c r="N24" i="101"/>
  <c r="M24" i="101"/>
  <c r="L24" i="101"/>
  <c r="AA23" i="101"/>
  <c r="Z23" i="101"/>
  <c r="Y23" i="101"/>
  <c r="X23" i="101"/>
  <c r="W23" i="101"/>
  <c r="V23" i="101"/>
  <c r="R23" i="101"/>
  <c r="Q23" i="101"/>
  <c r="P23" i="101"/>
  <c r="O23" i="101"/>
  <c r="N23" i="101"/>
  <c r="M23" i="101"/>
  <c r="L23" i="101"/>
  <c r="AA22" i="101"/>
  <c r="Z22" i="101"/>
  <c r="Y22" i="101"/>
  <c r="X22" i="101"/>
  <c r="W22" i="101"/>
  <c r="V22" i="101"/>
  <c r="R22" i="101"/>
  <c r="Q22" i="101"/>
  <c r="P22" i="101"/>
  <c r="O22" i="101"/>
  <c r="N22" i="101"/>
  <c r="M22" i="101"/>
  <c r="L22" i="101"/>
  <c r="AA21" i="101"/>
  <c r="Z21" i="101"/>
  <c r="Y21" i="101"/>
  <c r="X21" i="101"/>
  <c r="W21" i="101"/>
  <c r="V21" i="101"/>
  <c r="R21" i="101"/>
  <c r="Q21" i="101"/>
  <c r="P21" i="101"/>
  <c r="O21" i="101"/>
  <c r="N21" i="101"/>
  <c r="M21" i="101"/>
  <c r="L21" i="101"/>
  <c r="AA20" i="101"/>
  <c r="Z20" i="101"/>
  <c r="Y20" i="101"/>
  <c r="X20" i="101"/>
  <c r="W20" i="101"/>
  <c r="V20" i="101"/>
  <c r="R20" i="101"/>
  <c r="Q20" i="101"/>
  <c r="P20" i="101"/>
  <c r="O20" i="101"/>
  <c r="N20" i="101"/>
  <c r="M20" i="101"/>
  <c r="L20" i="101"/>
  <c r="AA19" i="101"/>
  <c r="Z19" i="101"/>
  <c r="Y19" i="101"/>
  <c r="X19" i="101"/>
  <c r="W19" i="101"/>
  <c r="V19" i="101"/>
  <c r="R19" i="101"/>
  <c r="Q19" i="101"/>
  <c r="P19" i="101"/>
  <c r="O19" i="101"/>
  <c r="N19" i="101"/>
  <c r="M19" i="101"/>
  <c r="L19" i="101"/>
  <c r="AA18" i="101"/>
  <c r="Z18" i="101"/>
  <c r="Y18" i="101"/>
  <c r="X18" i="101"/>
  <c r="W18" i="101"/>
  <c r="V18" i="101"/>
  <c r="U18" i="101"/>
  <c r="R18" i="101"/>
  <c r="Q18" i="101"/>
  <c r="P18" i="101"/>
  <c r="O18" i="101"/>
  <c r="N18" i="101"/>
  <c r="M18" i="101"/>
  <c r="L18" i="101"/>
  <c r="K18" i="101"/>
  <c r="AA17" i="101"/>
  <c r="Z17" i="101"/>
  <c r="Y17" i="101"/>
  <c r="X17" i="101"/>
  <c r="W17" i="101"/>
  <c r="V17" i="101"/>
  <c r="U17" i="101"/>
  <c r="R17" i="101"/>
  <c r="Q17" i="101"/>
  <c r="P17" i="101"/>
  <c r="O17" i="101"/>
  <c r="N17" i="101"/>
  <c r="M17" i="101"/>
  <c r="L17" i="101"/>
  <c r="K17" i="101"/>
  <c r="AA13" i="101"/>
  <c r="Z13" i="101"/>
  <c r="Y13" i="101"/>
  <c r="X13" i="101"/>
  <c r="W13" i="101"/>
  <c r="V13" i="101"/>
  <c r="R13" i="101"/>
  <c r="Q13" i="101"/>
  <c r="P13" i="101"/>
  <c r="O13" i="101"/>
  <c r="N13" i="101"/>
  <c r="M13" i="101"/>
  <c r="L13" i="101"/>
  <c r="AA12" i="101"/>
  <c r="Z12" i="101"/>
  <c r="Y12" i="101"/>
  <c r="X12" i="101"/>
  <c r="W12" i="101"/>
  <c r="V12" i="101"/>
  <c r="R12" i="101"/>
  <c r="Q12" i="101"/>
  <c r="P12" i="101"/>
  <c r="O12" i="101"/>
  <c r="N12" i="101"/>
  <c r="M12" i="101"/>
  <c r="L12" i="101"/>
  <c r="AA11" i="101"/>
  <c r="Z11" i="101"/>
  <c r="Y11" i="101"/>
  <c r="X11" i="101"/>
  <c r="W11" i="101"/>
  <c r="V11" i="101"/>
  <c r="R11" i="101"/>
  <c r="Q11" i="101"/>
  <c r="P11" i="101"/>
  <c r="O11" i="101"/>
  <c r="N11" i="101"/>
  <c r="M11" i="101"/>
  <c r="L11" i="101"/>
  <c r="AA10" i="101"/>
  <c r="Z10" i="101"/>
  <c r="Y10" i="101"/>
  <c r="X10" i="101"/>
  <c r="W10" i="101"/>
  <c r="V10" i="101"/>
  <c r="R10" i="101"/>
  <c r="Q10" i="101"/>
  <c r="P10" i="101"/>
  <c r="O10" i="101"/>
  <c r="N10" i="101"/>
  <c r="M10" i="101"/>
  <c r="L10" i="101"/>
  <c r="AA9" i="101"/>
  <c r="Z9" i="101"/>
  <c r="Y9" i="101"/>
  <c r="X9" i="101"/>
  <c r="W9" i="101"/>
  <c r="V9" i="101"/>
  <c r="R9" i="101"/>
  <c r="Q9" i="101"/>
  <c r="P9" i="101"/>
  <c r="O9" i="101"/>
  <c r="N9" i="101"/>
  <c r="M9" i="101"/>
  <c r="L9" i="101"/>
  <c r="AA8" i="101"/>
  <c r="Z8" i="101"/>
  <c r="Y8" i="101"/>
  <c r="X8" i="101"/>
  <c r="W8" i="101"/>
  <c r="V8" i="101"/>
  <c r="R8" i="101"/>
  <c r="Q8" i="101"/>
  <c r="P8" i="101"/>
  <c r="O8" i="101"/>
  <c r="N8" i="101"/>
  <c r="M8" i="101"/>
  <c r="L8" i="101"/>
  <c r="AA7" i="101"/>
  <c r="Z7" i="101"/>
  <c r="Y7" i="101"/>
  <c r="X7" i="101"/>
  <c r="W7" i="101"/>
  <c r="V7" i="101"/>
  <c r="R7" i="101"/>
  <c r="Q7" i="101"/>
  <c r="P7" i="101"/>
  <c r="O7" i="101"/>
  <c r="N7" i="101"/>
  <c r="M7" i="101"/>
  <c r="L7" i="101"/>
  <c r="AA6" i="101"/>
  <c r="Z6" i="101"/>
  <c r="Y6" i="101"/>
  <c r="X6" i="101"/>
  <c r="W6" i="101"/>
  <c r="V6" i="101"/>
  <c r="R6" i="101"/>
  <c r="Q6" i="101"/>
  <c r="P6" i="101"/>
  <c r="O6" i="101"/>
  <c r="N6" i="101"/>
  <c r="M6" i="101"/>
  <c r="L6" i="101"/>
  <c r="AA5" i="101"/>
  <c r="Z5" i="101"/>
  <c r="Y5" i="101"/>
  <c r="X5" i="101"/>
  <c r="W5" i="101"/>
  <c r="V5" i="101"/>
  <c r="R5" i="101"/>
  <c r="Q5" i="101"/>
  <c r="P5" i="101"/>
  <c r="O5" i="101"/>
  <c r="N5" i="101"/>
  <c r="M5" i="101"/>
  <c r="L5" i="101"/>
  <c r="AA4" i="101"/>
  <c r="Z4" i="101"/>
  <c r="Y4" i="101"/>
  <c r="X4" i="101"/>
  <c r="W4" i="101"/>
  <c r="V4" i="101"/>
  <c r="R4" i="101"/>
  <c r="Q4" i="101"/>
  <c r="P4" i="101"/>
  <c r="O4" i="101"/>
  <c r="N4" i="101"/>
  <c r="M4" i="101"/>
  <c r="L4" i="101"/>
  <c r="AA3" i="101"/>
  <c r="Z3" i="101"/>
  <c r="Y3" i="101"/>
  <c r="X3" i="101"/>
  <c r="W3" i="101"/>
  <c r="V3" i="101"/>
  <c r="U3" i="101"/>
  <c r="R3" i="101"/>
  <c r="Q3" i="101"/>
  <c r="P3" i="101"/>
  <c r="O3" i="101"/>
  <c r="N3" i="101"/>
  <c r="M3" i="101"/>
  <c r="L3" i="101"/>
  <c r="K3" i="101"/>
  <c r="AA2" i="101"/>
  <c r="Z2" i="101"/>
  <c r="Y2" i="101"/>
  <c r="X2" i="101"/>
  <c r="W2" i="101"/>
  <c r="V2" i="101"/>
  <c r="U2" i="101"/>
  <c r="R2" i="101"/>
  <c r="Q2" i="101"/>
  <c r="P2" i="101"/>
  <c r="O2" i="101"/>
  <c r="N2" i="101"/>
  <c r="M2" i="101"/>
  <c r="L2" i="101"/>
  <c r="K2" i="101"/>
  <c r="X28" i="109"/>
  <c r="W28" i="109"/>
  <c r="V28" i="109"/>
  <c r="U28" i="109"/>
  <c r="T28" i="109"/>
  <c r="S28" i="109"/>
  <c r="P28" i="109"/>
  <c r="O28" i="109"/>
  <c r="N28" i="109"/>
  <c r="M28" i="109"/>
  <c r="L28" i="109"/>
  <c r="K28" i="109"/>
  <c r="J28" i="109"/>
  <c r="X27" i="109"/>
  <c r="W27" i="109"/>
  <c r="V27" i="109"/>
  <c r="U27" i="109"/>
  <c r="T27" i="109"/>
  <c r="S27" i="109"/>
  <c r="P27" i="109"/>
  <c r="O27" i="109"/>
  <c r="N27" i="109"/>
  <c r="M27" i="109"/>
  <c r="L27" i="109"/>
  <c r="K27" i="109"/>
  <c r="J27" i="109"/>
  <c r="X26" i="109"/>
  <c r="W26" i="109"/>
  <c r="V26" i="109"/>
  <c r="U26" i="109"/>
  <c r="T26" i="109"/>
  <c r="S26" i="109"/>
  <c r="P26" i="109"/>
  <c r="O26" i="109"/>
  <c r="N26" i="109"/>
  <c r="M26" i="109"/>
  <c r="L26" i="109"/>
  <c r="K26" i="109"/>
  <c r="J26" i="109"/>
  <c r="X25" i="109"/>
  <c r="W25" i="109"/>
  <c r="V25" i="109"/>
  <c r="U25" i="109"/>
  <c r="T25" i="109"/>
  <c r="S25" i="109"/>
  <c r="P25" i="109"/>
  <c r="O25" i="109"/>
  <c r="N25" i="109"/>
  <c r="M25" i="109"/>
  <c r="L25" i="109"/>
  <c r="K25" i="109"/>
  <c r="J25" i="109"/>
  <c r="X24" i="109"/>
  <c r="W24" i="109"/>
  <c r="V24" i="109"/>
  <c r="U24" i="109"/>
  <c r="T24" i="109"/>
  <c r="S24" i="109"/>
  <c r="P24" i="109"/>
  <c r="O24" i="109"/>
  <c r="N24" i="109"/>
  <c r="M24" i="109"/>
  <c r="L24" i="109"/>
  <c r="K24" i="109"/>
  <c r="J24" i="109"/>
  <c r="X23" i="109"/>
  <c r="W23" i="109"/>
  <c r="V23" i="109"/>
  <c r="U23" i="109"/>
  <c r="T23" i="109"/>
  <c r="S23" i="109"/>
  <c r="P23" i="109"/>
  <c r="O23" i="109"/>
  <c r="N23" i="109"/>
  <c r="M23" i="109"/>
  <c r="L23" i="109"/>
  <c r="K23" i="109"/>
  <c r="J23" i="109"/>
  <c r="X22" i="109"/>
  <c r="W22" i="109"/>
  <c r="V22" i="109"/>
  <c r="U22" i="109"/>
  <c r="T22" i="109"/>
  <c r="S22" i="109"/>
  <c r="P22" i="109"/>
  <c r="O22" i="109"/>
  <c r="N22" i="109"/>
  <c r="M22" i="109"/>
  <c r="L22" i="109"/>
  <c r="K22" i="109"/>
  <c r="J22" i="109"/>
  <c r="X21" i="109"/>
  <c r="W21" i="109"/>
  <c r="V21" i="109"/>
  <c r="U21" i="109"/>
  <c r="T21" i="109"/>
  <c r="S21" i="109"/>
  <c r="P21" i="109"/>
  <c r="O21" i="109"/>
  <c r="N21" i="109"/>
  <c r="M21" i="109"/>
  <c r="L21" i="109"/>
  <c r="K21" i="109"/>
  <c r="J21" i="109"/>
  <c r="X20" i="109"/>
  <c r="W20" i="109"/>
  <c r="V20" i="109"/>
  <c r="U20" i="109"/>
  <c r="T20" i="109"/>
  <c r="S20" i="109"/>
  <c r="P20" i="109"/>
  <c r="O20" i="109"/>
  <c r="N20" i="109"/>
  <c r="M20" i="109"/>
  <c r="L20" i="109"/>
  <c r="K20" i="109"/>
  <c r="J20" i="109"/>
  <c r="X19" i="109"/>
  <c r="W19" i="109"/>
  <c r="V19" i="109"/>
  <c r="U19" i="109"/>
  <c r="T19" i="109"/>
  <c r="S19" i="109"/>
  <c r="P19" i="109"/>
  <c r="O19" i="109"/>
  <c r="N19" i="109"/>
  <c r="M19" i="109"/>
  <c r="L19" i="109"/>
  <c r="K19" i="109"/>
  <c r="J19" i="109"/>
  <c r="X18" i="109"/>
  <c r="W18" i="109"/>
  <c r="V18" i="109"/>
  <c r="U18" i="109"/>
  <c r="T18" i="109"/>
  <c r="S18" i="109"/>
  <c r="P18" i="109"/>
  <c r="O18" i="109"/>
  <c r="N18" i="109"/>
  <c r="M18" i="109"/>
  <c r="L18" i="109"/>
  <c r="K18" i="109"/>
  <c r="J18" i="109"/>
  <c r="X17" i="109"/>
  <c r="W17" i="109"/>
  <c r="V17" i="109"/>
  <c r="U17" i="109"/>
  <c r="T17" i="109"/>
  <c r="S17" i="109"/>
  <c r="P17" i="109"/>
  <c r="O17" i="109"/>
  <c r="N17" i="109"/>
  <c r="M17" i="109"/>
  <c r="L17" i="109"/>
  <c r="K17" i="109"/>
  <c r="J17" i="109"/>
  <c r="AC13" i="109"/>
  <c r="X13" i="109"/>
  <c r="W13" i="109"/>
  <c r="V13" i="109"/>
  <c r="U13" i="109"/>
  <c r="T13" i="109"/>
  <c r="P13" i="109"/>
  <c r="O13" i="109"/>
  <c r="N13" i="109"/>
  <c r="M13" i="109"/>
  <c r="L13" i="109"/>
  <c r="K13" i="109"/>
  <c r="AC12" i="109"/>
  <c r="X12" i="109"/>
  <c r="W12" i="109"/>
  <c r="V12" i="109"/>
  <c r="U12" i="109"/>
  <c r="T12" i="109"/>
  <c r="P12" i="109"/>
  <c r="O12" i="109"/>
  <c r="N12" i="109"/>
  <c r="M12" i="109"/>
  <c r="L12" i="109"/>
  <c r="K12" i="109"/>
  <c r="AC11" i="109"/>
  <c r="X11" i="109"/>
  <c r="W11" i="109"/>
  <c r="V11" i="109"/>
  <c r="U11" i="109"/>
  <c r="T11" i="109"/>
  <c r="P11" i="109"/>
  <c r="O11" i="109"/>
  <c r="N11" i="109"/>
  <c r="M11" i="109"/>
  <c r="L11" i="109"/>
  <c r="K11" i="109"/>
  <c r="AC10" i="109"/>
  <c r="X10" i="109"/>
  <c r="W10" i="109"/>
  <c r="V10" i="109"/>
  <c r="U10" i="109"/>
  <c r="T10" i="109"/>
  <c r="S10" i="109"/>
  <c r="P10" i="109"/>
  <c r="O10" i="109"/>
  <c r="N10" i="109"/>
  <c r="M10" i="109"/>
  <c r="L10" i="109"/>
  <c r="K10" i="109"/>
  <c r="J10" i="109"/>
  <c r="AC9" i="109"/>
  <c r="X9" i="109"/>
  <c r="W9" i="109"/>
  <c r="V9" i="109"/>
  <c r="U9" i="109"/>
  <c r="T9" i="109"/>
  <c r="S9" i="109"/>
  <c r="P9" i="109"/>
  <c r="O9" i="109"/>
  <c r="N9" i="109"/>
  <c r="M9" i="109"/>
  <c r="L9" i="109"/>
  <c r="K9" i="109"/>
  <c r="J9" i="109"/>
  <c r="X8" i="109"/>
  <c r="W8" i="109"/>
  <c r="V8" i="109"/>
  <c r="U8" i="109"/>
  <c r="T8" i="109"/>
  <c r="S8" i="109"/>
  <c r="P8" i="109"/>
  <c r="O8" i="109"/>
  <c r="N8" i="109"/>
  <c r="M8" i="109"/>
  <c r="L8" i="109"/>
  <c r="K8" i="109"/>
  <c r="J8" i="109"/>
  <c r="X7" i="109"/>
  <c r="W7" i="109"/>
  <c r="V7" i="109"/>
  <c r="U7" i="109"/>
  <c r="T7" i="109"/>
  <c r="S7" i="109"/>
  <c r="P7" i="109"/>
  <c r="O7" i="109"/>
  <c r="N7" i="109"/>
  <c r="M7" i="109"/>
  <c r="L7" i="109"/>
  <c r="K7" i="109"/>
  <c r="J7" i="109"/>
  <c r="X6" i="109"/>
  <c r="W6" i="109"/>
  <c r="V6" i="109"/>
  <c r="U6" i="109"/>
  <c r="T6" i="109"/>
  <c r="S6" i="109"/>
  <c r="P6" i="109"/>
  <c r="O6" i="109"/>
  <c r="N6" i="109"/>
  <c r="M6" i="109"/>
  <c r="L6" i="109"/>
  <c r="K6" i="109"/>
  <c r="J6" i="109"/>
  <c r="X5" i="109"/>
  <c r="W5" i="109"/>
  <c r="V5" i="109"/>
  <c r="U5" i="109"/>
  <c r="T5" i="109"/>
  <c r="S5" i="109"/>
  <c r="P5" i="109"/>
  <c r="O5" i="109"/>
  <c r="N5" i="109"/>
  <c r="M5" i="109"/>
  <c r="L5" i="109"/>
  <c r="K5" i="109"/>
  <c r="J5" i="109"/>
  <c r="X4" i="109"/>
  <c r="W4" i="109"/>
  <c r="V4" i="109"/>
  <c r="U4" i="109"/>
  <c r="T4" i="109"/>
  <c r="S4" i="109"/>
  <c r="P4" i="109"/>
  <c r="O4" i="109"/>
  <c r="N4" i="109"/>
  <c r="M4" i="109"/>
  <c r="L4" i="109"/>
  <c r="K4" i="109"/>
  <c r="J4" i="109"/>
  <c r="X3" i="109"/>
  <c r="W3" i="109"/>
  <c r="V3" i="109"/>
  <c r="U3" i="109"/>
  <c r="T3" i="109"/>
  <c r="S3" i="109"/>
  <c r="P3" i="109"/>
  <c r="O3" i="109"/>
  <c r="N3" i="109"/>
  <c r="M3" i="109"/>
  <c r="L3" i="109"/>
  <c r="K3" i="109"/>
  <c r="J3" i="109"/>
  <c r="X2" i="109"/>
  <c r="W2" i="109"/>
  <c r="V2" i="109"/>
  <c r="U2" i="109"/>
  <c r="T2" i="109"/>
  <c r="S2" i="109"/>
  <c r="P2" i="109"/>
  <c r="O2" i="109"/>
  <c r="N2" i="109"/>
  <c r="M2" i="109"/>
  <c r="L2" i="109"/>
  <c r="K2" i="109"/>
  <c r="J2" i="109"/>
  <c r="AA28" i="98"/>
  <c r="Z28" i="98"/>
  <c r="Y28" i="98"/>
  <c r="X28" i="98"/>
  <c r="W28" i="98"/>
  <c r="V28" i="98"/>
  <c r="R28" i="98"/>
  <c r="Q28" i="98"/>
  <c r="P28" i="98"/>
  <c r="O28" i="98"/>
  <c r="N28" i="98"/>
  <c r="M28" i="98"/>
  <c r="L28" i="98"/>
  <c r="AA27" i="98"/>
  <c r="Z27" i="98"/>
  <c r="Y27" i="98"/>
  <c r="X27" i="98"/>
  <c r="W27" i="98"/>
  <c r="V27" i="98"/>
  <c r="R27" i="98"/>
  <c r="Q27" i="98"/>
  <c r="P27" i="98"/>
  <c r="O27" i="98"/>
  <c r="N27" i="98"/>
  <c r="M27" i="98"/>
  <c r="L27" i="98"/>
  <c r="AA26" i="98"/>
  <c r="Z26" i="98"/>
  <c r="Y26" i="98"/>
  <c r="X26" i="98"/>
  <c r="W26" i="98"/>
  <c r="V26" i="98"/>
  <c r="R26" i="98"/>
  <c r="Q26" i="98"/>
  <c r="P26" i="98"/>
  <c r="O26" i="98"/>
  <c r="N26" i="98"/>
  <c r="M26" i="98"/>
  <c r="L26" i="98"/>
  <c r="AA25" i="98"/>
  <c r="Z25" i="98"/>
  <c r="Y25" i="98"/>
  <c r="X25" i="98"/>
  <c r="W25" i="98"/>
  <c r="V25" i="98"/>
  <c r="R25" i="98"/>
  <c r="Q25" i="98"/>
  <c r="P25" i="98"/>
  <c r="O25" i="98"/>
  <c r="N25" i="98"/>
  <c r="M25" i="98"/>
  <c r="L25" i="98"/>
  <c r="AA24" i="98"/>
  <c r="Z24" i="98"/>
  <c r="Y24" i="98"/>
  <c r="X24" i="98"/>
  <c r="W24" i="98"/>
  <c r="V24" i="98"/>
  <c r="R24" i="98"/>
  <c r="Q24" i="98"/>
  <c r="P24" i="98"/>
  <c r="O24" i="98"/>
  <c r="N24" i="98"/>
  <c r="M24" i="98"/>
  <c r="L24" i="98"/>
  <c r="AA23" i="98"/>
  <c r="Z23" i="98"/>
  <c r="Y23" i="98"/>
  <c r="X23" i="98"/>
  <c r="W23" i="98"/>
  <c r="V23" i="98"/>
  <c r="R23" i="98"/>
  <c r="Q23" i="98"/>
  <c r="P23" i="98"/>
  <c r="O23" i="98"/>
  <c r="N23" i="98"/>
  <c r="M23" i="98"/>
  <c r="L23" i="98"/>
  <c r="AA22" i="98"/>
  <c r="Z22" i="98"/>
  <c r="Y22" i="98"/>
  <c r="X22" i="98"/>
  <c r="W22" i="98"/>
  <c r="V22" i="98"/>
  <c r="R22" i="98"/>
  <c r="Q22" i="98"/>
  <c r="P22" i="98"/>
  <c r="O22" i="98"/>
  <c r="N22" i="98"/>
  <c r="M22" i="98"/>
  <c r="L22" i="98"/>
  <c r="AA21" i="98"/>
  <c r="Z21" i="98"/>
  <c r="Y21" i="98"/>
  <c r="X21" i="98"/>
  <c r="W21" i="98"/>
  <c r="V21" i="98"/>
  <c r="R21" i="98"/>
  <c r="Q21" i="98"/>
  <c r="P21" i="98"/>
  <c r="O21" i="98"/>
  <c r="N21" i="98"/>
  <c r="M21" i="98"/>
  <c r="L21" i="98"/>
  <c r="AA20" i="98"/>
  <c r="Z20" i="98"/>
  <c r="Y20" i="98"/>
  <c r="X20" i="98"/>
  <c r="W20" i="98"/>
  <c r="V20" i="98"/>
  <c r="R20" i="98"/>
  <c r="Q20" i="98"/>
  <c r="P20" i="98"/>
  <c r="O20" i="98"/>
  <c r="N20" i="98"/>
  <c r="M20" i="98"/>
  <c r="L20" i="98"/>
  <c r="AA19" i="98"/>
  <c r="Z19" i="98"/>
  <c r="Y19" i="98"/>
  <c r="X19" i="98"/>
  <c r="W19" i="98"/>
  <c r="V19" i="98"/>
  <c r="R19" i="98"/>
  <c r="Q19" i="98"/>
  <c r="P19" i="98"/>
  <c r="O19" i="98"/>
  <c r="N19" i="98"/>
  <c r="M19" i="98"/>
  <c r="L19" i="98"/>
  <c r="AA18" i="98"/>
  <c r="Z18" i="98"/>
  <c r="Y18" i="98"/>
  <c r="X18" i="98"/>
  <c r="W18" i="98"/>
  <c r="V18" i="98"/>
  <c r="R18" i="98"/>
  <c r="Q18" i="98"/>
  <c r="P18" i="98"/>
  <c r="O18" i="98"/>
  <c r="N18" i="98"/>
  <c r="M18" i="98"/>
  <c r="L18" i="98"/>
  <c r="AA17" i="98"/>
  <c r="Z17" i="98"/>
  <c r="Y17" i="98"/>
  <c r="X17" i="98"/>
  <c r="W17" i="98"/>
  <c r="V17" i="98"/>
  <c r="U17" i="98"/>
  <c r="R17" i="98"/>
  <c r="Q17" i="98"/>
  <c r="P17" i="98"/>
  <c r="O17" i="98"/>
  <c r="N17" i="98"/>
  <c r="M17" i="98"/>
  <c r="L17" i="98"/>
  <c r="K17" i="98"/>
  <c r="AA13" i="98"/>
  <c r="Z13" i="98"/>
  <c r="Y13" i="98"/>
  <c r="X13" i="98"/>
  <c r="W13" i="98"/>
  <c r="V13" i="98"/>
  <c r="R13" i="98"/>
  <c r="Q13" i="98"/>
  <c r="P13" i="98"/>
  <c r="O13" i="98"/>
  <c r="N13" i="98"/>
  <c r="M13" i="98"/>
  <c r="L13" i="98"/>
  <c r="I13" i="98"/>
  <c r="H13" i="98"/>
  <c r="AA12" i="98"/>
  <c r="Z12" i="98"/>
  <c r="Y12" i="98"/>
  <c r="X12" i="98"/>
  <c r="W12" i="98"/>
  <c r="V12" i="98"/>
  <c r="R12" i="98"/>
  <c r="Q12" i="98"/>
  <c r="P12" i="98"/>
  <c r="O12" i="98"/>
  <c r="N12" i="98"/>
  <c r="M12" i="98"/>
  <c r="L12" i="98"/>
  <c r="I12" i="98"/>
  <c r="H12" i="98"/>
  <c r="AA11" i="98"/>
  <c r="Z11" i="98"/>
  <c r="Y11" i="98"/>
  <c r="X11" i="98"/>
  <c r="W11" i="98"/>
  <c r="V11" i="98"/>
  <c r="R11" i="98"/>
  <c r="Q11" i="98"/>
  <c r="P11" i="98"/>
  <c r="O11" i="98"/>
  <c r="N11" i="98"/>
  <c r="M11" i="98"/>
  <c r="L11" i="98"/>
  <c r="I11" i="98"/>
  <c r="H11" i="98"/>
  <c r="AA10" i="98"/>
  <c r="Z10" i="98"/>
  <c r="Y10" i="98"/>
  <c r="X10" i="98"/>
  <c r="W10" i="98"/>
  <c r="V10" i="98"/>
  <c r="R10" i="98"/>
  <c r="Q10" i="98"/>
  <c r="P10" i="98"/>
  <c r="O10" i="98"/>
  <c r="N10" i="98"/>
  <c r="M10" i="98"/>
  <c r="L10" i="98"/>
  <c r="I10" i="98"/>
  <c r="H10" i="98"/>
  <c r="AA9" i="98"/>
  <c r="Z9" i="98"/>
  <c r="Y9" i="98"/>
  <c r="X9" i="98"/>
  <c r="W9" i="98"/>
  <c r="V9" i="98"/>
  <c r="R9" i="98"/>
  <c r="Q9" i="98"/>
  <c r="P9" i="98"/>
  <c r="O9" i="98"/>
  <c r="N9" i="98"/>
  <c r="M9" i="98"/>
  <c r="L9" i="98"/>
  <c r="I9" i="98"/>
  <c r="H9" i="98"/>
  <c r="AA8" i="98"/>
  <c r="Z8" i="98"/>
  <c r="Y8" i="98"/>
  <c r="X8" i="98"/>
  <c r="W8" i="98"/>
  <c r="V8" i="98"/>
  <c r="R8" i="98"/>
  <c r="Q8" i="98"/>
  <c r="P8" i="98"/>
  <c r="O8" i="98"/>
  <c r="N8" i="98"/>
  <c r="M8" i="98"/>
  <c r="L8" i="98"/>
  <c r="I8" i="98"/>
  <c r="H8" i="98"/>
  <c r="AA7" i="98"/>
  <c r="Z7" i="98"/>
  <c r="Y7" i="98"/>
  <c r="X7" i="98"/>
  <c r="W7" i="98"/>
  <c r="V7" i="98"/>
  <c r="R7" i="98"/>
  <c r="Q7" i="98"/>
  <c r="P7" i="98"/>
  <c r="O7" i="98"/>
  <c r="N7" i="98"/>
  <c r="M7" i="98"/>
  <c r="L7" i="98"/>
  <c r="I7" i="98"/>
  <c r="H7" i="98"/>
  <c r="AA6" i="98"/>
  <c r="Z6" i="98"/>
  <c r="Y6" i="98"/>
  <c r="X6" i="98"/>
  <c r="W6" i="98"/>
  <c r="V6" i="98"/>
  <c r="R6" i="98"/>
  <c r="Q6" i="98"/>
  <c r="P6" i="98"/>
  <c r="O6" i="98"/>
  <c r="N6" i="98"/>
  <c r="M6" i="98"/>
  <c r="L6" i="98"/>
  <c r="I6" i="98"/>
  <c r="H6" i="98"/>
  <c r="AA5" i="98"/>
  <c r="Z5" i="98"/>
  <c r="Y5" i="98"/>
  <c r="X5" i="98"/>
  <c r="W5" i="98"/>
  <c r="V5" i="98"/>
  <c r="R5" i="98"/>
  <c r="Q5" i="98"/>
  <c r="P5" i="98"/>
  <c r="O5" i="98"/>
  <c r="N5" i="98"/>
  <c r="M5" i="98"/>
  <c r="L5" i="98"/>
  <c r="I5" i="98"/>
  <c r="H5" i="98"/>
  <c r="AA4" i="98"/>
  <c r="Z4" i="98"/>
  <c r="Y4" i="98"/>
  <c r="X4" i="98"/>
  <c r="W4" i="98"/>
  <c r="V4" i="98"/>
  <c r="R4" i="98"/>
  <c r="Q4" i="98"/>
  <c r="P4" i="98"/>
  <c r="O4" i="98"/>
  <c r="N4" i="98"/>
  <c r="M4" i="98"/>
  <c r="L4" i="98"/>
  <c r="I4" i="98"/>
  <c r="H4" i="98"/>
  <c r="AA3" i="98"/>
  <c r="Z3" i="98"/>
  <c r="Y3" i="98"/>
  <c r="X3" i="98"/>
  <c r="W3" i="98"/>
  <c r="V3" i="98"/>
  <c r="R3" i="98"/>
  <c r="Q3" i="98"/>
  <c r="P3" i="98"/>
  <c r="O3" i="98"/>
  <c r="N3" i="98"/>
  <c r="M3" i="98"/>
  <c r="L3" i="98"/>
  <c r="I3" i="98"/>
  <c r="H3" i="98"/>
  <c r="AA2" i="98"/>
  <c r="Z2" i="98"/>
  <c r="Y2" i="98"/>
  <c r="X2" i="98"/>
  <c r="W2" i="98"/>
  <c r="V2" i="98"/>
  <c r="U2" i="98"/>
  <c r="R2" i="98"/>
  <c r="Q2" i="98"/>
  <c r="P2" i="98"/>
  <c r="O2" i="98"/>
  <c r="N2" i="98"/>
  <c r="M2" i="98"/>
  <c r="L2" i="98"/>
  <c r="K2" i="98"/>
  <c r="I2" i="98"/>
  <c r="H2" i="98"/>
  <c r="X28" i="94"/>
  <c r="W28" i="94"/>
  <c r="V28" i="94"/>
  <c r="U28" i="94"/>
  <c r="T28" i="94"/>
  <c r="S28" i="94"/>
  <c r="P28" i="94"/>
  <c r="O28" i="94"/>
  <c r="N28" i="94"/>
  <c r="M28" i="94"/>
  <c r="L28" i="94"/>
  <c r="K28" i="94"/>
  <c r="J28" i="94"/>
  <c r="X27" i="94"/>
  <c r="W27" i="94"/>
  <c r="V27" i="94"/>
  <c r="U27" i="94"/>
  <c r="T27" i="94"/>
  <c r="S27" i="94"/>
  <c r="P27" i="94"/>
  <c r="O27" i="94"/>
  <c r="N27" i="94"/>
  <c r="M27" i="94"/>
  <c r="L27" i="94"/>
  <c r="K27" i="94"/>
  <c r="J27" i="94"/>
  <c r="X26" i="94"/>
  <c r="W26" i="94"/>
  <c r="V26" i="94"/>
  <c r="U26" i="94"/>
  <c r="T26" i="94"/>
  <c r="S26" i="94"/>
  <c r="P26" i="94"/>
  <c r="O26" i="94"/>
  <c r="N26" i="94"/>
  <c r="M26" i="94"/>
  <c r="L26" i="94"/>
  <c r="K26" i="94"/>
  <c r="J26" i="94"/>
  <c r="X25" i="94"/>
  <c r="W25" i="94"/>
  <c r="V25" i="94"/>
  <c r="U25" i="94"/>
  <c r="T25" i="94"/>
  <c r="S25" i="94"/>
  <c r="P25" i="94"/>
  <c r="O25" i="94"/>
  <c r="N25" i="94"/>
  <c r="M25" i="94"/>
  <c r="L25" i="94"/>
  <c r="K25" i="94"/>
  <c r="J25" i="94"/>
  <c r="X24" i="94"/>
  <c r="W24" i="94"/>
  <c r="V24" i="94"/>
  <c r="U24" i="94"/>
  <c r="T24" i="94"/>
  <c r="S24" i="94"/>
  <c r="P24" i="94"/>
  <c r="O24" i="94"/>
  <c r="N24" i="94"/>
  <c r="M24" i="94"/>
  <c r="L24" i="94"/>
  <c r="K24" i="94"/>
  <c r="J24" i="94"/>
  <c r="X23" i="94"/>
  <c r="W23" i="94"/>
  <c r="V23" i="94"/>
  <c r="U23" i="94"/>
  <c r="T23" i="94"/>
  <c r="S23" i="94"/>
  <c r="P23" i="94"/>
  <c r="O23" i="94"/>
  <c r="N23" i="94"/>
  <c r="M23" i="94"/>
  <c r="L23" i="94"/>
  <c r="K23" i="94"/>
  <c r="J23" i="94"/>
  <c r="X22" i="94"/>
  <c r="W22" i="94"/>
  <c r="V22" i="94"/>
  <c r="U22" i="94"/>
  <c r="T22" i="94"/>
  <c r="S22" i="94"/>
  <c r="P22" i="94"/>
  <c r="O22" i="94"/>
  <c r="N22" i="94"/>
  <c r="M22" i="94"/>
  <c r="L22" i="94"/>
  <c r="K22" i="94"/>
  <c r="J22" i="94"/>
  <c r="X21" i="94"/>
  <c r="W21" i="94"/>
  <c r="V21" i="94"/>
  <c r="U21" i="94"/>
  <c r="T21" i="94"/>
  <c r="S21" i="94"/>
  <c r="P21" i="94"/>
  <c r="O21" i="94"/>
  <c r="N21" i="94"/>
  <c r="M21" i="94"/>
  <c r="L21" i="94"/>
  <c r="K21" i="94"/>
  <c r="J21" i="94"/>
  <c r="X20" i="94"/>
  <c r="W20" i="94"/>
  <c r="V20" i="94"/>
  <c r="U20" i="94"/>
  <c r="T20" i="94"/>
  <c r="S20" i="94"/>
  <c r="P20" i="94"/>
  <c r="O20" i="94"/>
  <c r="N20" i="94"/>
  <c r="M20" i="94"/>
  <c r="L20" i="94"/>
  <c r="K20" i="94"/>
  <c r="J20" i="94"/>
  <c r="X19" i="94"/>
  <c r="W19" i="94"/>
  <c r="V19" i="94"/>
  <c r="U19" i="94"/>
  <c r="T19" i="94"/>
  <c r="S19" i="94"/>
  <c r="P19" i="94"/>
  <c r="O19" i="94"/>
  <c r="N19" i="94"/>
  <c r="M19" i="94"/>
  <c r="L19" i="94"/>
  <c r="K19" i="94"/>
  <c r="J19" i="94"/>
  <c r="X18" i="94"/>
  <c r="W18" i="94"/>
  <c r="V18" i="94"/>
  <c r="U18" i="94"/>
  <c r="T18" i="94"/>
  <c r="S18" i="94"/>
  <c r="P18" i="94"/>
  <c r="O18" i="94"/>
  <c r="N18" i="94"/>
  <c r="M18" i="94"/>
  <c r="L18" i="94"/>
  <c r="K18" i="94"/>
  <c r="J18" i="94"/>
  <c r="X17" i="94"/>
  <c r="W17" i="94"/>
  <c r="V17" i="94"/>
  <c r="U17" i="94"/>
  <c r="T17" i="94"/>
  <c r="S17" i="94"/>
  <c r="P17" i="94"/>
  <c r="O17" i="94"/>
  <c r="N17" i="94"/>
  <c r="M17" i="94"/>
  <c r="L17" i="94"/>
  <c r="K17" i="94"/>
  <c r="J17" i="94"/>
  <c r="X13" i="94"/>
  <c r="W13" i="94"/>
  <c r="V13" i="94"/>
  <c r="U13" i="94"/>
  <c r="T13" i="94"/>
  <c r="S13" i="94"/>
  <c r="P13" i="94"/>
  <c r="O13" i="94"/>
  <c r="N13" i="94"/>
  <c r="M13" i="94"/>
  <c r="L13" i="94"/>
  <c r="K13" i="94"/>
  <c r="J13" i="94"/>
  <c r="X12" i="94"/>
  <c r="W12" i="94"/>
  <c r="V12" i="94"/>
  <c r="U12" i="94"/>
  <c r="T12" i="94"/>
  <c r="S12" i="94"/>
  <c r="P12" i="94"/>
  <c r="O12" i="94"/>
  <c r="N12" i="94"/>
  <c r="M12" i="94"/>
  <c r="L12" i="94"/>
  <c r="K12" i="94"/>
  <c r="J12" i="94"/>
  <c r="X11" i="94"/>
  <c r="W11" i="94"/>
  <c r="V11" i="94"/>
  <c r="U11" i="94"/>
  <c r="T11" i="94"/>
  <c r="S11" i="94"/>
  <c r="P11" i="94"/>
  <c r="O11" i="94"/>
  <c r="N11" i="94"/>
  <c r="M11" i="94"/>
  <c r="L11" i="94"/>
  <c r="K11" i="94"/>
  <c r="J11" i="94"/>
  <c r="X10" i="94"/>
  <c r="W10" i="94"/>
  <c r="V10" i="94"/>
  <c r="U10" i="94"/>
  <c r="T10" i="94"/>
  <c r="S10" i="94"/>
  <c r="P10" i="94"/>
  <c r="O10" i="94"/>
  <c r="N10" i="94"/>
  <c r="M10" i="94"/>
  <c r="L10" i="94"/>
  <c r="K10" i="94"/>
  <c r="J10" i="94"/>
  <c r="X9" i="94"/>
  <c r="W9" i="94"/>
  <c r="V9" i="94"/>
  <c r="U9" i="94"/>
  <c r="T9" i="94"/>
  <c r="S9" i="94"/>
  <c r="P9" i="94"/>
  <c r="O9" i="94"/>
  <c r="N9" i="94"/>
  <c r="M9" i="94"/>
  <c r="L9" i="94"/>
  <c r="K9" i="94"/>
  <c r="J9" i="94"/>
  <c r="X8" i="94"/>
  <c r="W8" i="94"/>
  <c r="V8" i="94"/>
  <c r="U8" i="94"/>
  <c r="T8" i="94"/>
  <c r="S8" i="94"/>
  <c r="P8" i="94"/>
  <c r="O8" i="94"/>
  <c r="N8" i="94"/>
  <c r="M8" i="94"/>
  <c r="L8" i="94"/>
  <c r="K8" i="94"/>
  <c r="J8" i="94"/>
  <c r="X7" i="94"/>
  <c r="W7" i="94"/>
  <c r="V7" i="94"/>
  <c r="U7" i="94"/>
  <c r="T7" i="94"/>
  <c r="S7" i="94"/>
  <c r="P7" i="94"/>
  <c r="O7" i="94"/>
  <c r="N7" i="94"/>
  <c r="M7" i="94"/>
  <c r="L7" i="94"/>
  <c r="K7" i="94"/>
  <c r="J7" i="94"/>
  <c r="X6" i="94"/>
  <c r="W6" i="94"/>
  <c r="V6" i="94"/>
  <c r="U6" i="94"/>
  <c r="T6" i="94"/>
  <c r="S6" i="94"/>
  <c r="P6" i="94"/>
  <c r="O6" i="94"/>
  <c r="N6" i="94"/>
  <c r="M6" i="94"/>
  <c r="L6" i="94"/>
  <c r="K6" i="94"/>
  <c r="J6" i="94"/>
  <c r="X5" i="94"/>
  <c r="W5" i="94"/>
  <c r="V5" i="94"/>
  <c r="U5" i="94"/>
  <c r="T5" i="94"/>
  <c r="S5" i="94"/>
  <c r="P5" i="94"/>
  <c r="O5" i="94"/>
  <c r="N5" i="94"/>
  <c r="M5" i="94"/>
  <c r="L5" i="94"/>
  <c r="K5" i="94"/>
  <c r="J5" i="94"/>
  <c r="X4" i="94"/>
  <c r="W4" i="94"/>
  <c r="V4" i="94"/>
  <c r="U4" i="94"/>
  <c r="T4" i="94"/>
  <c r="S4" i="94"/>
  <c r="P4" i="94"/>
  <c r="O4" i="94"/>
  <c r="N4" i="94"/>
  <c r="M4" i="94"/>
  <c r="L4" i="94"/>
  <c r="K4" i="94"/>
  <c r="J4" i="94"/>
  <c r="X3" i="94"/>
  <c r="W3" i="94"/>
  <c r="V3" i="94"/>
  <c r="U3" i="94"/>
  <c r="T3" i="94"/>
  <c r="S3" i="94"/>
  <c r="P3" i="94"/>
  <c r="O3" i="94"/>
  <c r="N3" i="94"/>
  <c r="M3" i="94"/>
  <c r="L3" i="94"/>
  <c r="K3" i="94"/>
  <c r="J3" i="94"/>
  <c r="X2" i="94"/>
  <c r="W2" i="94"/>
  <c r="V2" i="94"/>
  <c r="U2" i="94"/>
  <c r="T2" i="94"/>
  <c r="S2" i="94"/>
  <c r="P2" i="94"/>
  <c r="O2" i="94"/>
  <c r="N2" i="94"/>
  <c r="M2" i="94"/>
  <c r="L2" i="94"/>
  <c r="K2" i="94"/>
  <c r="J2" i="94"/>
  <c r="X28" i="90"/>
  <c r="W28" i="90"/>
  <c r="V28" i="90"/>
  <c r="U28" i="90"/>
  <c r="T28" i="90"/>
  <c r="S28" i="90"/>
  <c r="P28" i="90"/>
  <c r="O28" i="90"/>
  <c r="N28" i="90"/>
  <c r="M28" i="90"/>
  <c r="L28" i="90"/>
  <c r="K28" i="90"/>
  <c r="J28" i="90"/>
  <c r="X27" i="90"/>
  <c r="W27" i="90"/>
  <c r="V27" i="90"/>
  <c r="U27" i="90"/>
  <c r="T27" i="90"/>
  <c r="S27" i="90"/>
  <c r="P27" i="90"/>
  <c r="O27" i="90"/>
  <c r="N27" i="90"/>
  <c r="M27" i="90"/>
  <c r="L27" i="90"/>
  <c r="K27" i="90"/>
  <c r="J27" i="90"/>
  <c r="X26" i="90"/>
  <c r="W26" i="90"/>
  <c r="V26" i="90"/>
  <c r="U26" i="90"/>
  <c r="T26" i="90"/>
  <c r="S26" i="90"/>
  <c r="P26" i="90"/>
  <c r="O26" i="90"/>
  <c r="N26" i="90"/>
  <c r="M26" i="90"/>
  <c r="L26" i="90"/>
  <c r="K26" i="90"/>
  <c r="J26" i="90"/>
  <c r="X25" i="90"/>
  <c r="W25" i="90"/>
  <c r="V25" i="90"/>
  <c r="U25" i="90"/>
  <c r="T25" i="90"/>
  <c r="S25" i="90"/>
  <c r="P25" i="90"/>
  <c r="O25" i="90"/>
  <c r="N25" i="90"/>
  <c r="M25" i="90"/>
  <c r="L25" i="90"/>
  <c r="K25" i="90"/>
  <c r="J25" i="90"/>
  <c r="X24" i="90"/>
  <c r="W24" i="90"/>
  <c r="V24" i="90"/>
  <c r="U24" i="90"/>
  <c r="T24" i="90"/>
  <c r="S24" i="90"/>
  <c r="P24" i="90"/>
  <c r="O24" i="90"/>
  <c r="N24" i="90"/>
  <c r="M24" i="90"/>
  <c r="L24" i="90"/>
  <c r="K24" i="90"/>
  <c r="J24" i="90"/>
  <c r="X23" i="90"/>
  <c r="W23" i="90"/>
  <c r="V23" i="90"/>
  <c r="U23" i="90"/>
  <c r="T23" i="90"/>
  <c r="S23" i="90"/>
  <c r="P23" i="90"/>
  <c r="O23" i="90"/>
  <c r="N23" i="90"/>
  <c r="M23" i="90"/>
  <c r="L23" i="90"/>
  <c r="K23" i="90"/>
  <c r="J23" i="90"/>
  <c r="X22" i="90"/>
  <c r="W22" i="90"/>
  <c r="V22" i="90"/>
  <c r="U22" i="90"/>
  <c r="T22" i="90"/>
  <c r="S22" i="90"/>
  <c r="P22" i="90"/>
  <c r="O22" i="90"/>
  <c r="N22" i="90"/>
  <c r="M22" i="90"/>
  <c r="L22" i="90"/>
  <c r="K22" i="90"/>
  <c r="J22" i="90"/>
  <c r="X21" i="90"/>
  <c r="W21" i="90"/>
  <c r="V21" i="90"/>
  <c r="U21" i="90"/>
  <c r="T21" i="90"/>
  <c r="S21" i="90"/>
  <c r="P21" i="90"/>
  <c r="O21" i="90"/>
  <c r="N21" i="90"/>
  <c r="M21" i="90"/>
  <c r="L21" i="90"/>
  <c r="K21" i="90"/>
  <c r="J21" i="90"/>
  <c r="X20" i="90"/>
  <c r="W20" i="90"/>
  <c r="V20" i="90"/>
  <c r="U20" i="90"/>
  <c r="T20" i="90"/>
  <c r="S20" i="90"/>
  <c r="P20" i="90"/>
  <c r="O20" i="90"/>
  <c r="N20" i="90"/>
  <c r="M20" i="90"/>
  <c r="L20" i="90"/>
  <c r="K20" i="90"/>
  <c r="J20" i="90"/>
  <c r="X19" i="90"/>
  <c r="W19" i="90"/>
  <c r="V19" i="90"/>
  <c r="U19" i="90"/>
  <c r="T19" i="90"/>
  <c r="S19" i="90"/>
  <c r="P19" i="90"/>
  <c r="O19" i="90"/>
  <c r="N19" i="90"/>
  <c r="M19" i="90"/>
  <c r="L19" i="90"/>
  <c r="K19" i="90"/>
  <c r="J19" i="90"/>
  <c r="X18" i="90"/>
  <c r="W18" i="90"/>
  <c r="V18" i="90"/>
  <c r="U18" i="90"/>
  <c r="T18" i="90"/>
  <c r="S18" i="90"/>
  <c r="P18" i="90"/>
  <c r="O18" i="90"/>
  <c r="N18" i="90"/>
  <c r="M18" i="90"/>
  <c r="L18" i="90"/>
  <c r="K18" i="90"/>
  <c r="J18" i="90"/>
  <c r="X17" i="90"/>
  <c r="W17" i="90"/>
  <c r="V17" i="90"/>
  <c r="U17" i="90"/>
  <c r="T17" i="90"/>
  <c r="S17" i="90"/>
  <c r="P17" i="90"/>
  <c r="O17" i="90"/>
  <c r="N17" i="90"/>
  <c r="M17" i="90"/>
  <c r="L17" i="90"/>
  <c r="K17" i="90"/>
  <c r="J17" i="90"/>
  <c r="X13" i="90"/>
  <c r="W13" i="90"/>
  <c r="V13" i="90"/>
  <c r="U13" i="90"/>
  <c r="T13" i="90"/>
  <c r="S13" i="90"/>
  <c r="P13" i="90"/>
  <c r="O13" i="90"/>
  <c r="N13" i="90"/>
  <c r="M13" i="90"/>
  <c r="L13" i="90"/>
  <c r="K13" i="90"/>
  <c r="J13" i="90"/>
  <c r="X12" i="90"/>
  <c r="W12" i="90"/>
  <c r="V12" i="90"/>
  <c r="U12" i="90"/>
  <c r="T12" i="90"/>
  <c r="S12" i="90"/>
  <c r="P12" i="90"/>
  <c r="O12" i="90"/>
  <c r="N12" i="90"/>
  <c r="M12" i="90"/>
  <c r="L12" i="90"/>
  <c r="K12" i="90"/>
  <c r="J12" i="90"/>
  <c r="X11" i="90"/>
  <c r="W11" i="90"/>
  <c r="V11" i="90"/>
  <c r="U11" i="90"/>
  <c r="T11" i="90"/>
  <c r="S11" i="90"/>
  <c r="P11" i="90"/>
  <c r="O11" i="90"/>
  <c r="N11" i="90"/>
  <c r="M11" i="90"/>
  <c r="L11" i="90"/>
  <c r="K11" i="90"/>
  <c r="J11" i="90"/>
  <c r="X10" i="90"/>
  <c r="W10" i="90"/>
  <c r="V10" i="90"/>
  <c r="U10" i="90"/>
  <c r="T10" i="90"/>
  <c r="S10" i="90"/>
  <c r="P10" i="90"/>
  <c r="O10" i="90"/>
  <c r="N10" i="90"/>
  <c r="M10" i="90"/>
  <c r="L10" i="90"/>
  <c r="K10" i="90"/>
  <c r="J10" i="90"/>
  <c r="X9" i="90"/>
  <c r="W9" i="90"/>
  <c r="V9" i="90"/>
  <c r="U9" i="90"/>
  <c r="T9" i="90"/>
  <c r="S9" i="90"/>
  <c r="P9" i="90"/>
  <c r="O9" i="90"/>
  <c r="N9" i="90"/>
  <c r="M9" i="90"/>
  <c r="L9" i="90"/>
  <c r="K9" i="90"/>
  <c r="J9" i="90"/>
  <c r="X8" i="90"/>
  <c r="W8" i="90"/>
  <c r="V8" i="90"/>
  <c r="U8" i="90"/>
  <c r="T8" i="90"/>
  <c r="S8" i="90"/>
  <c r="P8" i="90"/>
  <c r="O8" i="90"/>
  <c r="N8" i="90"/>
  <c r="M8" i="90"/>
  <c r="L8" i="90"/>
  <c r="K8" i="90"/>
  <c r="J8" i="90"/>
  <c r="X7" i="90"/>
  <c r="W7" i="90"/>
  <c r="V7" i="90"/>
  <c r="U7" i="90"/>
  <c r="T7" i="90"/>
  <c r="S7" i="90"/>
  <c r="P7" i="90"/>
  <c r="O7" i="90"/>
  <c r="N7" i="90"/>
  <c r="M7" i="90"/>
  <c r="L7" i="90"/>
  <c r="K7" i="90"/>
  <c r="J7" i="90"/>
  <c r="X6" i="90"/>
  <c r="W6" i="90"/>
  <c r="V6" i="90"/>
  <c r="U6" i="90"/>
  <c r="T6" i="90"/>
  <c r="S6" i="90"/>
  <c r="P6" i="90"/>
  <c r="O6" i="90"/>
  <c r="N6" i="90"/>
  <c r="M6" i="90"/>
  <c r="L6" i="90"/>
  <c r="K6" i="90"/>
  <c r="J6" i="90"/>
  <c r="X5" i="90"/>
  <c r="W5" i="90"/>
  <c r="V5" i="90"/>
  <c r="U5" i="90"/>
  <c r="T5" i="90"/>
  <c r="S5" i="90"/>
  <c r="P5" i="90"/>
  <c r="O5" i="90"/>
  <c r="N5" i="90"/>
  <c r="M5" i="90"/>
  <c r="L5" i="90"/>
  <c r="K5" i="90"/>
  <c r="J5" i="90"/>
  <c r="X4" i="90"/>
  <c r="W4" i="90"/>
  <c r="V4" i="90"/>
  <c r="U4" i="90"/>
  <c r="T4" i="90"/>
  <c r="S4" i="90"/>
  <c r="P4" i="90"/>
  <c r="O4" i="90"/>
  <c r="N4" i="90"/>
  <c r="M4" i="90"/>
  <c r="L4" i="90"/>
  <c r="K4" i="90"/>
  <c r="J4" i="90"/>
  <c r="X3" i="90"/>
  <c r="W3" i="90"/>
  <c r="V3" i="90"/>
  <c r="U3" i="90"/>
  <c r="T3" i="90"/>
  <c r="S3" i="90"/>
  <c r="P3" i="90"/>
  <c r="O3" i="90"/>
  <c r="N3" i="90"/>
  <c r="M3" i="90"/>
  <c r="L3" i="90"/>
  <c r="K3" i="90"/>
  <c r="J3" i="90"/>
  <c r="X2" i="90"/>
  <c r="W2" i="90"/>
  <c r="V2" i="90"/>
  <c r="U2" i="90"/>
  <c r="T2" i="90"/>
  <c r="S2" i="90"/>
  <c r="P2" i="90"/>
  <c r="O2" i="90"/>
  <c r="N2" i="90"/>
  <c r="M2" i="90"/>
  <c r="L2" i="90"/>
  <c r="K2" i="90"/>
  <c r="J2" i="90"/>
  <c r="X28" i="86"/>
  <c r="W28" i="86"/>
  <c r="V28" i="86"/>
  <c r="U28" i="86"/>
  <c r="T28" i="86"/>
  <c r="S28" i="86"/>
  <c r="P28" i="86"/>
  <c r="O28" i="86"/>
  <c r="N28" i="86"/>
  <c r="M28" i="86"/>
  <c r="L28" i="86"/>
  <c r="K28" i="86"/>
  <c r="J28" i="86"/>
  <c r="X27" i="86"/>
  <c r="W27" i="86"/>
  <c r="V27" i="86"/>
  <c r="U27" i="86"/>
  <c r="T27" i="86"/>
  <c r="S27" i="86"/>
  <c r="P27" i="86"/>
  <c r="O27" i="86"/>
  <c r="N27" i="86"/>
  <c r="M27" i="86"/>
  <c r="L27" i="86"/>
  <c r="K27" i="86"/>
  <c r="J27" i="86"/>
  <c r="X26" i="86"/>
  <c r="W26" i="86"/>
  <c r="V26" i="86"/>
  <c r="U26" i="86"/>
  <c r="T26" i="86"/>
  <c r="S26" i="86"/>
  <c r="P26" i="86"/>
  <c r="O26" i="86"/>
  <c r="N26" i="86"/>
  <c r="M26" i="86"/>
  <c r="L26" i="86"/>
  <c r="K26" i="86"/>
  <c r="J26" i="86"/>
  <c r="X25" i="86"/>
  <c r="W25" i="86"/>
  <c r="V25" i="86"/>
  <c r="U25" i="86"/>
  <c r="T25" i="86"/>
  <c r="S25" i="86"/>
  <c r="P25" i="86"/>
  <c r="O25" i="86"/>
  <c r="N25" i="86"/>
  <c r="M25" i="86"/>
  <c r="L25" i="86"/>
  <c r="K25" i="86"/>
  <c r="J25" i="86"/>
  <c r="X24" i="86"/>
  <c r="W24" i="86"/>
  <c r="V24" i="86"/>
  <c r="U24" i="86"/>
  <c r="T24" i="86"/>
  <c r="S24" i="86"/>
  <c r="P24" i="86"/>
  <c r="O24" i="86"/>
  <c r="N24" i="86"/>
  <c r="M24" i="86"/>
  <c r="L24" i="86"/>
  <c r="K24" i="86"/>
  <c r="J24" i="86"/>
  <c r="X23" i="86"/>
  <c r="W23" i="86"/>
  <c r="V23" i="86"/>
  <c r="U23" i="86"/>
  <c r="T23" i="86"/>
  <c r="S23" i="86"/>
  <c r="P23" i="86"/>
  <c r="O23" i="86"/>
  <c r="N23" i="86"/>
  <c r="M23" i="86"/>
  <c r="L23" i="86"/>
  <c r="K23" i="86"/>
  <c r="J23" i="86"/>
  <c r="X22" i="86"/>
  <c r="W22" i="86"/>
  <c r="V22" i="86"/>
  <c r="U22" i="86"/>
  <c r="T22" i="86"/>
  <c r="S22" i="86"/>
  <c r="P22" i="86"/>
  <c r="O22" i="86"/>
  <c r="N22" i="86"/>
  <c r="M22" i="86"/>
  <c r="L22" i="86"/>
  <c r="K22" i="86"/>
  <c r="J22" i="86"/>
  <c r="X21" i="86"/>
  <c r="W21" i="86"/>
  <c r="V21" i="86"/>
  <c r="U21" i="86"/>
  <c r="T21" i="86"/>
  <c r="S21" i="86"/>
  <c r="P21" i="86"/>
  <c r="O21" i="86"/>
  <c r="N21" i="86"/>
  <c r="M21" i="86"/>
  <c r="L21" i="86"/>
  <c r="K21" i="86"/>
  <c r="J21" i="86"/>
  <c r="X20" i="86"/>
  <c r="W20" i="86"/>
  <c r="V20" i="86"/>
  <c r="U20" i="86"/>
  <c r="T20" i="86"/>
  <c r="S20" i="86"/>
  <c r="P20" i="86"/>
  <c r="O20" i="86"/>
  <c r="N20" i="86"/>
  <c r="M20" i="86"/>
  <c r="L20" i="86"/>
  <c r="K20" i="86"/>
  <c r="J20" i="86"/>
  <c r="X19" i="86"/>
  <c r="W19" i="86"/>
  <c r="V19" i="86"/>
  <c r="U19" i="86"/>
  <c r="T19" i="86"/>
  <c r="S19" i="86"/>
  <c r="P19" i="86"/>
  <c r="O19" i="86"/>
  <c r="N19" i="86"/>
  <c r="M19" i="86"/>
  <c r="L19" i="86"/>
  <c r="K19" i="86"/>
  <c r="J19" i="86"/>
  <c r="X18" i="86"/>
  <c r="W18" i="86"/>
  <c r="V18" i="86"/>
  <c r="U18" i="86"/>
  <c r="T18" i="86"/>
  <c r="S18" i="86"/>
  <c r="P18" i="86"/>
  <c r="O18" i="86"/>
  <c r="N18" i="86"/>
  <c r="M18" i="86"/>
  <c r="L18" i="86"/>
  <c r="K18" i="86"/>
  <c r="J18" i="86"/>
  <c r="X17" i="86"/>
  <c r="W17" i="86"/>
  <c r="V17" i="86"/>
  <c r="U17" i="86"/>
  <c r="T17" i="86"/>
  <c r="S17" i="86"/>
  <c r="P17" i="86"/>
  <c r="O17" i="86"/>
  <c r="N17" i="86"/>
  <c r="M17" i="86"/>
  <c r="L17" i="86"/>
  <c r="K17" i="86"/>
  <c r="J17" i="86"/>
  <c r="X13" i="86"/>
  <c r="W13" i="86"/>
  <c r="V13" i="86"/>
  <c r="U13" i="86"/>
  <c r="T13" i="86"/>
  <c r="S13" i="86"/>
  <c r="P13" i="86"/>
  <c r="O13" i="86"/>
  <c r="N13" i="86"/>
  <c r="M13" i="86"/>
  <c r="L13" i="86"/>
  <c r="K13" i="86"/>
  <c r="J13" i="86"/>
  <c r="X12" i="86"/>
  <c r="W12" i="86"/>
  <c r="V12" i="86"/>
  <c r="U12" i="86"/>
  <c r="T12" i="86"/>
  <c r="S12" i="86"/>
  <c r="P12" i="86"/>
  <c r="O12" i="86"/>
  <c r="N12" i="86"/>
  <c r="M12" i="86"/>
  <c r="L12" i="86"/>
  <c r="K12" i="86"/>
  <c r="J12" i="86"/>
  <c r="X11" i="86"/>
  <c r="W11" i="86"/>
  <c r="V11" i="86"/>
  <c r="U11" i="86"/>
  <c r="T11" i="86"/>
  <c r="S11" i="86"/>
  <c r="P11" i="86"/>
  <c r="O11" i="86"/>
  <c r="N11" i="86"/>
  <c r="M11" i="86"/>
  <c r="L11" i="86"/>
  <c r="K11" i="86"/>
  <c r="J11" i="86"/>
  <c r="X10" i="86"/>
  <c r="W10" i="86"/>
  <c r="V10" i="86"/>
  <c r="U10" i="86"/>
  <c r="T10" i="86"/>
  <c r="S10" i="86"/>
  <c r="P10" i="86"/>
  <c r="O10" i="86"/>
  <c r="N10" i="86"/>
  <c r="M10" i="86"/>
  <c r="L10" i="86"/>
  <c r="K10" i="86"/>
  <c r="J10" i="86"/>
  <c r="X9" i="86"/>
  <c r="W9" i="86"/>
  <c r="V9" i="86"/>
  <c r="U9" i="86"/>
  <c r="T9" i="86"/>
  <c r="S9" i="86"/>
  <c r="P9" i="86"/>
  <c r="O9" i="86"/>
  <c r="N9" i="86"/>
  <c r="M9" i="86"/>
  <c r="L9" i="86"/>
  <c r="K9" i="86"/>
  <c r="J9" i="86"/>
  <c r="X8" i="86"/>
  <c r="W8" i="86"/>
  <c r="V8" i="86"/>
  <c r="U8" i="86"/>
  <c r="T8" i="86"/>
  <c r="S8" i="86"/>
  <c r="P8" i="86"/>
  <c r="O8" i="86"/>
  <c r="N8" i="86"/>
  <c r="M8" i="86"/>
  <c r="L8" i="86"/>
  <c r="K8" i="86"/>
  <c r="J8" i="86"/>
  <c r="X7" i="86"/>
  <c r="W7" i="86"/>
  <c r="V7" i="86"/>
  <c r="U7" i="86"/>
  <c r="T7" i="86"/>
  <c r="S7" i="86"/>
  <c r="P7" i="86"/>
  <c r="O7" i="86"/>
  <c r="N7" i="86"/>
  <c r="M7" i="86"/>
  <c r="L7" i="86"/>
  <c r="K7" i="86"/>
  <c r="J7" i="86"/>
  <c r="X6" i="86"/>
  <c r="W6" i="86"/>
  <c r="V6" i="86"/>
  <c r="U6" i="86"/>
  <c r="T6" i="86"/>
  <c r="S6" i="86"/>
  <c r="P6" i="86"/>
  <c r="O6" i="86"/>
  <c r="N6" i="86"/>
  <c r="M6" i="86"/>
  <c r="L6" i="86"/>
  <c r="K6" i="86"/>
  <c r="J6" i="86"/>
  <c r="X5" i="86"/>
  <c r="W5" i="86"/>
  <c r="V5" i="86"/>
  <c r="U5" i="86"/>
  <c r="T5" i="86"/>
  <c r="S5" i="86"/>
  <c r="P5" i="86"/>
  <c r="O5" i="86"/>
  <c r="N5" i="86"/>
  <c r="M5" i="86"/>
  <c r="L5" i="86"/>
  <c r="K5" i="86"/>
  <c r="J5" i="86"/>
  <c r="X4" i="86"/>
  <c r="W4" i="86"/>
  <c r="V4" i="86"/>
  <c r="U4" i="86"/>
  <c r="T4" i="86"/>
  <c r="S4" i="86"/>
  <c r="P4" i="86"/>
  <c r="O4" i="86"/>
  <c r="N4" i="86"/>
  <c r="M4" i="86"/>
  <c r="L4" i="86"/>
  <c r="K4" i="86"/>
  <c r="J4" i="86"/>
  <c r="X3" i="86"/>
  <c r="W3" i="86"/>
  <c r="V3" i="86"/>
  <c r="U3" i="86"/>
  <c r="T3" i="86"/>
  <c r="S3" i="86"/>
  <c r="P3" i="86"/>
  <c r="O3" i="86"/>
  <c r="N3" i="86"/>
  <c r="M3" i="86"/>
  <c r="L3" i="86"/>
  <c r="K3" i="86"/>
  <c r="J3" i="86"/>
  <c r="X2" i="86"/>
  <c r="W2" i="86"/>
  <c r="V2" i="86"/>
  <c r="U2" i="86"/>
  <c r="T2" i="86"/>
  <c r="S2" i="86"/>
  <c r="P2" i="86"/>
  <c r="O2" i="86"/>
  <c r="N2" i="86"/>
  <c r="M2" i="86"/>
  <c r="L2" i="86"/>
  <c r="K2" i="86"/>
  <c r="J2" i="86"/>
  <c r="X28" i="75"/>
  <c r="W28" i="75"/>
  <c r="V28" i="75"/>
  <c r="U28" i="75"/>
  <c r="T28" i="75"/>
  <c r="S28" i="75"/>
  <c r="P28" i="75"/>
  <c r="O28" i="75"/>
  <c r="N28" i="75"/>
  <c r="M28" i="75"/>
  <c r="L28" i="75"/>
  <c r="K28" i="75"/>
  <c r="J28" i="75"/>
  <c r="X27" i="75"/>
  <c r="W27" i="75"/>
  <c r="V27" i="75"/>
  <c r="U27" i="75"/>
  <c r="T27" i="75"/>
  <c r="S27" i="75"/>
  <c r="P27" i="75"/>
  <c r="O27" i="75"/>
  <c r="N27" i="75"/>
  <c r="M27" i="75"/>
  <c r="L27" i="75"/>
  <c r="K27" i="75"/>
  <c r="J27" i="75"/>
  <c r="X26" i="75"/>
  <c r="W26" i="75"/>
  <c r="V26" i="75"/>
  <c r="U26" i="75"/>
  <c r="T26" i="75"/>
  <c r="S26" i="75"/>
  <c r="P26" i="75"/>
  <c r="O26" i="75"/>
  <c r="N26" i="75"/>
  <c r="M26" i="75"/>
  <c r="L26" i="75"/>
  <c r="K26" i="75"/>
  <c r="J26" i="75"/>
  <c r="X25" i="75"/>
  <c r="W25" i="75"/>
  <c r="V25" i="75"/>
  <c r="U25" i="75"/>
  <c r="T25" i="75"/>
  <c r="S25" i="75"/>
  <c r="P25" i="75"/>
  <c r="O25" i="75"/>
  <c r="N25" i="75"/>
  <c r="M25" i="75"/>
  <c r="L25" i="75"/>
  <c r="K25" i="75"/>
  <c r="J25" i="75"/>
  <c r="X24" i="75"/>
  <c r="W24" i="75"/>
  <c r="V24" i="75"/>
  <c r="U24" i="75"/>
  <c r="T24" i="75"/>
  <c r="S24" i="75"/>
  <c r="P24" i="75"/>
  <c r="O24" i="75"/>
  <c r="N24" i="75"/>
  <c r="M24" i="75"/>
  <c r="L24" i="75"/>
  <c r="K24" i="75"/>
  <c r="J24" i="75"/>
  <c r="X23" i="75"/>
  <c r="W23" i="75"/>
  <c r="V23" i="75"/>
  <c r="U23" i="75"/>
  <c r="T23" i="75"/>
  <c r="S23" i="75"/>
  <c r="P23" i="75"/>
  <c r="O23" i="75"/>
  <c r="N23" i="75"/>
  <c r="M23" i="75"/>
  <c r="L23" i="75"/>
  <c r="K23" i="75"/>
  <c r="J23" i="75"/>
  <c r="X22" i="75"/>
  <c r="W22" i="75"/>
  <c r="V22" i="75"/>
  <c r="U22" i="75"/>
  <c r="T22" i="75"/>
  <c r="S22" i="75"/>
  <c r="P22" i="75"/>
  <c r="O22" i="75"/>
  <c r="N22" i="75"/>
  <c r="M22" i="75"/>
  <c r="L22" i="75"/>
  <c r="K22" i="75"/>
  <c r="J22" i="75"/>
  <c r="X21" i="75"/>
  <c r="W21" i="75"/>
  <c r="V21" i="75"/>
  <c r="U21" i="75"/>
  <c r="T21" i="75"/>
  <c r="S21" i="75"/>
  <c r="P21" i="75"/>
  <c r="O21" i="75"/>
  <c r="N21" i="75"/>
  <c r="M21" i="75"/>
  <c r="L21" i="75"/>
  <c r="K21" i="75"/>
  <c r="J21" i="75"/>
  <c r="X20" i="75"/>
  <c r="W20" i="75"/>
  <c r="V20" i="75"/>
  <c r="U20" i="75"/>
  <c r="T20" i="75"/>
  <c r="S20" i="75"/>
  <c r="P20" i="75"/>
  <c r="O20" i="75"/>
  <c r="N20" i="75"/>
  <c r="M20" i="75"/>
  <c r="L20" i="75"/>
  <c r="K20" i="75"/>
  <c r="J20" i="75"/>
  <c r="X19" i="75"/>
  <c r="W19" i="75"/>
  <c r="V19" i="75"/>
  <c r="U19" i="75"/>
  <c r="T19" i="75"/>
  <c r="S19" i="75"/>
  <c r="P19" i="75"/>
  <c r="O19" i="75"/>
  <c r="N19" i="75"/>
  <c r="M19" i="75"/>
  <c r="L19" i="75"/>
  <c r="K19" i="75"/>
  <c r="J19" i="75"/>
  <c r="X18" i="75"/>
  <c r="W18" i="75"/>
  <c r="V18" i="75"/>
  <c r="U18" i="75"/>
  <c r="T18" i="75"/>
  <c r="S18" i="75"/>
  <c r="P18" i="75"/>
  <c r="O18" i="75"/>
  <c r="N18" i="75"/>
  <c r="M18" i="75"/>
  <c r="L18" i="75"/>
  <c r="K18" i="75"/>
  <c r="J18" i="75"/>
  <c r="X17" i="75"/>
  <c r="W17" i="75"/>
  <c r="V17" i="75"/>
  <c r="U17" i="75"/>
  <c r="T17" i="75"/>
  <c r="S17" i="75"/>
  <c r="P17" i="75"/>
  <c r="O17" i="75"/>
  <c r="N17" i="75"/>
  <c r="M17" i="75"/>
  <c r="L17" i="75"/>
  <c r="K17" i="75"/>
  <c r="J17" i="75"/>
  <c r="X13" i="75"/>
  <c r="W13" i="75"/>
  <c r="V13" i="75"/>
  <c r="U13" i="75"/>
  <c r="T13" i="75"/>
  <c r="S13" i="75"/>
  <c r="P13" i="75"/>
  <c r="O13" i="75"/>
  <c r="N13" i="75"/>
  <c r="M13" i="75"/>
  <c r="L13" i="75"/>
  <c r="K13" i="75"/>
  <c r="J13" i="75"/>
  <c r="X12" i="75"/>
  <c r="W12" i="75"/>
  <c r="V12" i="75"/>
  <c r="U12" i="75"/>
  <c r="T12" i="75"/>
  <c r="S12" i="75"/>
  <c r="P12" i="75"/>
  <c r="O12" i="75"/>
  <c r="N12" i="75"/>
  <c r="M12" i="75"/>
  <c r="L12" i="75"/>
  <c r="K12" i="75"/>
  <c r="J12" i="75"/>
  <c r="X11" i="75"/>
  <c r="W11" i="75"/>
  <c r="V11" i="75"/>
  <c r="U11" i="75"/>
  <c r="T11" i="75"/>
  <c r="S11" i="75"/>
  <c r="P11" i="75"/>
  <c r="O11" i="75"/>
  <c r="N11" i="75"/>
  <c r="M11" i="75"/>
  <c r="L11" i="75"/>
  <c r="K11" i="75"/>
  <c r="J11" i="75"/>
  <c r="X10" i="75"/>
  <c r="W10" i="75"/>
  <c r="V10" i="75"/>
  <c r="U10" i="75"/>
  <c r="T10" i="75"/>
  <c r="S10" i="75"/>
  <c r="P10" i="75"/>
  <c r="O10" i="75"/>
  <c r="N10" i="75"/>
  <c r="M10" i="75"/>
  <c r="L10" i="75"/>
  <c r="K10" i="75"/>
  <c r="J10" i="75"/>
  <c r="X9" i="75"/>
  <c r="W9" i="75"/>
  <c r="V9" i="75"/>
  <c r="U9" i="75"/>
  <c r="T9" i="75"/>
  <c r="S9" i="75"/>
  <c r="P9" i="75"/>
  <c r="O9" i="75"/>
  <c r="N9" i="75"/>
  <c r="M9" i="75"/>
  <c r="L9" i="75"/>
  <c r="K9" i="75"/>
  <c r="J9" i="75"/>
  <c r="X8" i="75"/>
  <c r="W8" i="75"/>
  <c r="V8" i="75"/>
  <c r="U8" i="75"/>
  <c r="T8" i="75"/>
  <c r="S8" i="75"/>
  <c r="P8" i="75"/>
  <c r="O8" i="75"/>
  <c r="N8" i="75"/>
  <c r="M8" i="75"/>
  <c r="L8" i="75"/>
  <c r="K8" i="75"/>
  <c r="J8" i="75"/>
  <c r="X7" i="75"/>
  <c r="W7" i="75"/>
  <c r="V7" i="75"/>
  <c r="U7" i="75"/>
  <c r="T7" i="75"/>
  <c r="S7" i="75"/>
  <c r="P7" i="75"/>
  <c r="O7" i="75"/>
  <c r="N7" i="75"/>
  <c r="M7" i="75"/>
  <c r="L7" i="75"/>
  <c r="K7" i="75"/>
  <c r="J7" i="75"/>
  <c r="X6" i="75"/>
  <c r="W6" i="75"/>
  <c r="V6" i="75"/>
  <c r="U6" i="75"/>
  <c r="T6" i="75"/>
  <c r="S6" i="75"/>
  <c r="P6" i="75"/>
  <c r="O6" i="75"/>
  <c r="N6" i="75"/>
  <c r="M6" i="75"/>
  <c r="L6" i="75"/>
  <c r="K6" i="75"/>
  <c r="J6" i="75"/>
  <c r="X5" i="75"/>
  <c r="W5" i="75"/>
  <c r="V5" i="75"/>
  <c r="U5" i="75"/>
  <c r="T5" i="75"/>
  <c r="S5" i="75"/>
  <c r="P5" i="75"/>
  <c r="O5" i="75"/>
  <c r="N5" i="75"/>
  <c r="M5" i="75"/>
  <c r="L5" i="75"/>
  <c r="K5" i="75"/>
  <c r="J5" i="75"/>
  <c r="X4" i="75"/>
  <c r="W4" i="75"/>
  <c r="V4" i="75"/>
  <c r="U4" i="75"/>
  <c r="T4" i="75"/>
  <c r="S4" i="75"/>
  <c r="P4" i="75"/>
  <c r="O4" i="75"/>
  <c r="N4" i="75"/>
  <c r="M4" i="75"/>
  <c r="L4" i="75"/>
  <c r="K4" i="75"/>
  <c r="J4" i="75"/>
  <c r="X3" i="75"/>
  <c r="W3" i="75"/>
  <c r="V3" i="75"/>
  <c r="U3" i="75"/>
  <c r="T3" i="75"/>
  <c r="S3" i="75"/>
  <c r="P3" i="75"/>
  <c r="O3" i="75"/>
  <c r="N3" i="75"/>
  <c r="M3" i="75"/>
  <c r="L3" i="75"/>
  <c r="K3" i="75"/>
  <c r="J3" i="75"/>
  <c r="X2" i="75"/>
  <c r="W2" i="75"/>
  <c r="V2" i="75"/>
  <c r="U2" i="75"/>
  <c r="T2" i="75"/>
  <c r="S2" i="75"/>
  <c r="P2" i="75"/>
  <c r="O2" i="75"/>
  <c r="N2" i="75"/>
  <c r="M2" i="75"/>
  <c r="L2" i="75"/>
  <c r="K2" i="75"/>
  <c r="J2" i="75"/>
  <c r="AA28" i="65"/>
  <c r="Z28" i="65"/>
  <c r="Y28" i="65"/>
  <c r="X28" i="65"/>
  <c r="W28" i="65"/>
  <c r="V28" i="65"/>
  <c r="R28" i="65"/>
  <c r="Q28" i="65"/>
  <c r="P28" i="65"/>
  <c r="O28" i="65"/>
  <c r="N28" i="65"/>
  <c r="M28" i="65"/>
  <c r="L28" i="65"/>
  <c r="AA27" i="65"/>
  <c r="Z27" i="65"/>
  <c r="Y27" i="65"/>
  <c r="X27" i="65"/>
  <c r="W27" i="65"/>
  <c r="V27" i="65"/>
  <c r="R27" i="65"/>
  <c r="Q27" i="65"/>
  <c r="P27" i="65"/>
  <c r="O27" i="65"/>
  <c r="N27" i="65"/>
  <c r="M27" i="65"/>
  <c r="L27" i="65"/>
  <c r="AA26" i="65"/>
  <c r="Z26" i="65"/>
  <c r="Y26" i="65"/>
  <c r="X26" i="65"/>
  <c r="W26" i="65"/>
  <c r="V26" i="65"/>
  <c r="R26" i="65"/>
  <c r="Q26" i="65"/>
  <c r="P26" i="65"/>
  <c r="O26" i="65"/>
  <c r="N26" i="65"/>
  <c r="M26" i="65"/>
  <c r="L26" i="65"/>
  <c r="AA25" i="65"/>
  <c r="Z25" i="65"/>
  <c r="Y25" i="65"/>
  <c r="X25" i="65"/>
  <c r="W25" i="65"/>
  <c r="V25" i="65"/>
  <c r="R25" i="65"/>
  <c r="Q25" i="65"/>
  <c r="P25" i="65"/>
  <c r="O25" i="65"/>
  <c r="N25" i="65"/>
  <c r="M25" i="65"/>
  <c r="L25" i="65"/>
  <c r="AA24" i="65"/>
  <c r="Z24" i="65"/>
  <c r="Y24" i="65"/>
  <c r="X24" i="65"/>
  <c r="W24" i="65"/>
  <c r="V24" i="65"/>
  <c r="R24" i="65"/>
  <c r="Q24" i="65"/>
  <c r="P24" i="65"/>
  <c r="O24" i="65"/>
  <c r="N24" i="65"/>
  <c r="M24" i="65"/>
  <c r="L24" i="65"/>
  <c r="AA23" i="65"/>
  <c r="Z23" i="65"/>
  <c r="Y23" i="65"/>
  <c r="X23" i="65"/>
  <c r="W23" i="65"/>
  <c r="V23" i="65"/>
  <c r="R23" i="65"/>
  <c r="Q23" i="65"/>
  <c r="P23" i="65"/>
  <c r="O23" i="65"/>
  <c r="N23" i="65"/>
  <c r="M23" i="65"/>
  <c r="L23" i="65"/>
  <c r="AA22" i="65"/>
  <c r="Z22" i="65"/>
  <c r="Y22" i="65"/>
  <c r="X22" i="65"/>
  <c r="W22" i="65"/>
  <c r="V22" i="65"/>
  <c r="R22" i="65"/>
  <c r="Q22" i="65"/>
  <c r="P22" i="65"/>
  <c r="O22" i="65"/>
  <c r="N22" i="65"/>
  <c r="M22" i="65"/>
  <c r="L22" i="65"/>
  <c r="AA21" i="65"/>
  <c r="Z21" i="65"/>
  <c r="Y21" i="65"/>
  <c r="X21" i="65"/>
  <c r="W21" i="65"/>
  <c r="V21" i="65"/>
  <c r="R21" i="65"/>
  <c r="Q21" i="65"/>
  <c r="P21" i="65"/>
  <c r="O21" i="65"/>
  <c r="N21" i="65"/>
  <c r="M21" i="65"/>
  <c r="L21" i="65"/>
  <c r="AA20" i="65"/>
  <c r="Z20" i="65"/>
  <c r="Y20" i="65"/>
  <c r="X20" i="65"/>
  <c r="W20" i="65"/>
  <c r="V20" i="65"/>
  <c r="R20" i="65"/>
  <c r="Q20" i="65"/>
  <c r="P20" i="65"/>
  <c r="O20" i="65"/>
  <c r="N20" i="65"/>
  <c r="M20" i="65"/>
  <c r="L20" i="65"/>
  <c r="AA19" i="65"/>
  <c r="Z19" i="65"/>
  <c r="Y19" i="65"/>
  <c r="X19" i="65"/>
  <c r="W19" i="65"/>
  <c r="V19" i="65"/>
  <c r="R19" i="65"/>
  <c r="Q19" i="65"/>
  <c r="P19" i="65"/>
  <c r="O19" i="65"/>
  <c r="N19" i="65"/>
  <c r="M19" i="65"/>
  <c r="L19" i="65"/>
  <c r="AA18" i="65"/>
  <c r="Z18" i="65"/>
  <c r="Y18" i="65"/>
  <c r="X18" i="65"/>
  <c r="W18" i="65"/>
  <c r="V18" i="65"/>
  <c r="R18" i="65"/>
  <c r="Q18" i="65"/>
  <c r="P18" i="65"/>
  <c r="O18" i="65"/>
  <c r="N18" i="65"/>
  <c r="M18" i="65"/>
  <c r="L18" i="65"/>
  <c r="AA17" i="65"/>
  <c r="Z17" i="65"/>
  <c r="Y17" i="65"/>
  <c r="X17" i="65"/>
  <c r="W17" i="65"/>
  <c r="V17" i="65"/>
  <c r="U17" i="65"/>
  <c r="R17" i="65"/>
  <c r="Q17" i="65"/>
  <c r="P17" i="65"/>
  <c r="O17" i="65"/>
  <c r="N17" i="65"/>
  <c r="M17" i="65"/>
  <c r="L17" i="65"/>
  <c r="K17" i="65"/>
  <c r="AA13" i="65"/>
  <c r="Z13" i="65"/>
  <c r="Y13" i="65"/>
  <c r="X13" i="65"/>
  <c r="W13" i="65"/>
  <c r="V13" i="65"/>
  <c r="R13" i="65"/>
  <c r="Q13" i="65"/>
  <c r="P13" i="65"/>
  <c r="O13" i="65"/>
  <c r="N13" i="65"/>
  <c r="M13" i="65"/>
  <c r="L13" i="65"/>
  <c r="AA12" i="65"/>
  <c r="Z12" i="65"/>
  <c r="Y12" i="65"/>
  <c r="X12" i="65"/>
  <c r="W12" i="65"/>
  <c r="V12" i="65"/>
  <c r="R12" i="65"/>
  <c r="Q12" i="65"/>
  <c r="P12" i="65"/>
  <c r="O12" i="65"/>
  <c r="N12" i="65"/>
  <c r="M12" i="65"/>
  <c r="L12" i="65"/>
  <c r="AA11" i="65"/>
  <c r="Z11" i="65"/>
  <c r="Y11" i="65"/>
  <c r="X11" i="65"/>
  <c r="W11" i="65"/>
  <c r="V11" i="65"/>
  <c r="R11" i="65"/>
  <c r="Q11" i="65"/>
  <c r="P11" i="65"/>
  <c r="O11" i="65"/>
  <c r="N11" i="65"/>
  <c r="M11" i="65"/>
  <c r="L11" i="65"/>
  <c r="AA10" i="65"/>
  <c r="Z10" i="65"/>
  <c r="Y10" i="65"/>
  <c r="X10" i="65"/>
  <c r="W10" i="65"/>
  <c r="V10" i="65"/>
  <c r="R10" i="65"/>
  <c r="Q10" i="65"/>
  <c r="P10" i="65"/>
  <c r="O10" i="65"/>
  <c r="N10" i="65"/>
  <c r="M10" i="65"/>
  <c r="L10" i="65"/>
  <c r="AA9" i="65"/>
  <c r="Z9" i="65"/>
  <c r="Y9" i="65"/>
  <c r="X9" i="65"/>
  <c r="W9" i="65"/>
  <c r="V9" i="65"/>
  <c r="R9" i="65"/>
  <c r="Q9" i="65"/>
  <c r="P9" i="65"/>
  <c r="O9" i="65"/>
  <c r="N9" i="65"/>
  <c r="M9" i="65"/>
  <c r="L9" i="65"/>
  <c r="AA8" i="65"/>
  <c r="Z8" i="65"/>
  <c r="Y8" i="65"/>
  <c r="X8" i="65"/>
  <c r="W8" i="65"/>
  <c r="V8" i="65"/>
  <c r="R8" i="65"/>
  <c r="Q8" i="65"/>
  <c r="P8" i="65"/>
  <c r="O8" i="65"/>
  <c r="N8" i="65"/>
  <c r="M8" i="65"/>
  <c r="L8" i="65"/>
  <c r="AA7" i="65"/>
  <c r="Z7" i="65"/>
  <c r="Y7" i="65"/>
  <c r="X7" i="65"/>
  <c r="W7" i="65"/>
  <c r="V7" i="65"/>
  <c r="R7" i="65"/>
  <c r="Q7" i="65"/>
  <c r="P7" i="65"/>
  <c r="O7" i="65"/>
  <c r="N7" i="65"/>
  <c r="M7" i="65"/>
  <c r="L7" i="65"/>
  <c r="AA6" i="65"/>
  <c r="Z6" i="65"/>
  <c r="Y6" i="65"/>
  <c r="X6" i="65"/>
  <c r="W6" i="65"/>
  <c r="V6" i="65"/>
  <c r="R6" i="65"/>
  <c r="Q6" i="65"/>
  <c r="P6" i="65"/>
  <c r="O6" i="65"/>
  <c r="N6" i="65"/>
  <c r="M6" i="65"/>
  <c r="L6" i="65"/>
  <c r="AA5" i="65"/>
  <c r="Z5" i="65"/>
  <c r="Y5" i="65"/>
  <c r="X5" i="65"/>
  <c r="W5" i="65"/>
  <c r="V5" i="65"/>
  <c r="R5" i="65"/>
  <c r="Q5" i="65"/>
  <c r="P5" i="65"/>
  <c r="O5" i="65"/>
  <c r="N5" i="65"/>
  <c r="M5" i="65"/>
  <c r="L5" i="65"/>
  <c r="AA4" i="65"/>
  <c r="Z4" i="65"/>
  <c r="Y4" i="65"/>
  <c r="X4" i="65"/>
  <c r="W4" i="65"/>
  <c r="V4" i="65"/>
  <c r="R4" i="65"/>
  <c r="Q4" i="65"/>
  <c r="P4" i="65"/>
  <c r="O4" i="65"/>
  <c r="N4" i="65"/>
  <c r="M4" i="65"/>
  <c r="L4" i="65"/>
  <c r="AA3" i="65"/>
  <c r="Z3" i="65"/>
  <c r="Y3" i="65"/>
  <c r="X3" i="65"/>
  <c r="W3" i="65"/>
  <c r="V3" i="65"/>
  <c r="R3" i="65"/>
  <c r="Q3" i="65"/>
  <c r="P3" i="65"/>
  <c r="O3" i="65"/>
  <c r="N3" i="65"/>
  <c r="M3" i="65"/>
  <c r="L3" i="65"/>
  <c r="AA2" i="65"/>
  <c r="Z2" i="65"/>
  <c r="Y2" i="65"/>
  <c r="X2" i="65"/>
  <c r="W2" i="65"/>
  <c r="V2" i="65"/>
  <c r="U2" i="65"/>
  <c r="R2" i="65"/>
  <c r="Q2" i="65"/>
  <c r="P2" i="65"/>
  <c r="O2" i="65"/>
  <c r="N2" i="65"/>
  <c r="M2" i="65"/>
  <c r="L2" i="65"/>
  <c r="K2" i="65"/>
  <c r="X28" i="68"/>
  <c r="W28" i="68"/>
  <c r="V28" i="68"/>
  <c r="U28" i="68"/>
  <c r="T28" i="68"/>
  <c r="S28" i="68"/>
  <c r="P28" i="68"/>
  <c r="O28" i="68"/>
  <c r="N28" i="68"/>
  <c r="M28" i="68"/>
  <c r="L28" i="68"/>
  <c r="K28" i="68"/>
  <c r="J28" i="68"/>
  <c r="X27" i="68"/>
  <c r="W27" i="68"/>
  <c r="V27" i="68"/>
  <c r="U27" i="68"/>
  <c r="T27" i="68"/>
  <c r="S27" i="68"/>
  <c r="P27" i="68"/>
  <c r="O27" i="68"/>
  <c r="N27" i="68"/>
  <c r="M27" i="68"/>
  <c r="L27" i="68"/>
  <c r="K27" i="68"/>
  <c r="J27" i="68"/>
  <c r="X26" i="68"/>
  <c r="W26" i="68"/>
  <c r="V26" i="68"/>
  <c r="U26" i="68"/>
  <c r="T26" i="68"/>
  <c r="S26" i="68"/>
  <c r="P26" i="68"/>
  <c r="O26" i="68"/>
  <c r="N26" i="68"/>
  <c r="M26" i="68"/>
  <c r="L26" i="68"/>
  <c r="K26" i="68"/>
  <c r="J26" i="68"/>
  <c r="X25" i="68"/>
  <c r="W25" i="68"/>
  <c r="V25" i="68"/>
  <c r="U25" i="68"/>
  <c r="T25" i="68"/>
  <c r="S25" i="68"/>
  <c r="P25" i="68"/>
  <c r="O25" i="68"/>
  <c r="N25" i="68"/>
  <c r="M25" i="68"/>
  <c r="L25" i="68"/>
  <c r="K25" i="68"/>
  <c r="J25" i="68"/>
  <c r="X24" i="68"/>
  <c r="W24" i="68"/>
  <c r="V24" i="68"/>
  <c r="U24" i="68"/>
  <c r="T24" i="68"/>
  <c r="S24" i="68"/>
  <c r="P24" i="68"/>
  <c r="O24" i="68"/>
  <c r="N24" i="68"/>
  <c r="M24" i="68"/>
  <c r="L24" i="68"/>
  <c r="K24" i="68"/>
  <c r="J24" i="68"/>
  <c r="X23" i="68"/>
  <c r="W23" i="68"/>
  <c r="V23" i="68"/>
  <c r="U23" i="68"/>
  <c r="T23" i="68"/>
  <c r="S23" i="68"/>
  <c r="P23" i="68"/>
  <c r="O23" i="68"/>
  <c r="N23" i="68"/>
  <c r="M23" i="68"/>
  <c r="L23" i="68"/>
  <c r="K23" i="68"/>
  <c r="J23" i="68"/>
  <c r="X22" i="68"/>
  <c r="W22" i="68"/>
  <c r="V22" i="68"/>
  <c r="U22" i="68"/>
  <c r="T22" i="68"/>
  <c r="S22" i="68"/>
  <c r="P22" i="68"/>
  <c r="O22" i="68"/>
  <c r="N22" i="68"/>
  <c r="M22" i="68"/>
  <c r="L22" i="68"/>
  <c r="K22" i="68"/>
  <c r="J22" i="68"/>
  <c r="X21" i="68"/>
  <c r="W21" i="68"/>
  <c r="V21" i="68"/>
  <c r="U21" i="68"/>
  <c r="T21" i="68"/>
  <c r="S21" i="68"/>
  <c r="P21" i="68"/>
  <c r="O21" i="68"/>
  <c r="N21" i="68"/>
  <c r="M21" i="68"/>
  <c r="L21" i="68"/>
  <c r="K21" i="68"/>
  <c r="J21" i="68"/>
  <c r="X20" i="68"/>
  <c r="W20" i="68"/>
  <c r="V20" i="68"/>
  <c r="U20" i="68"/>
  <c r="T20" i="68"/>
  <c r="S20" i="68"/>
  <c r="P20" i="68"/>
  <c r="O20" i="68"/>
  <c r="N20" i="68"/>
  <c r="M20" i="68"/>
  <c r="L20" i="68"/>
  <c r="K20" i="68"/>
  <c r="J20" i="68"/>
  <c r="X19" i="68"/>
  <c r="W19" i="68"/>
  <c r="V19" i="68"/>
  <c r="U19" i="68"/>
  <c r="T19" i="68"/>
  <c r="S19" i="68"/>
  <c r="P19" i="68"/>
  <c r="O19" i="68"/>
  <c r="N19" i="68"/>
  <c r="M19" i="68"/>
  <c r="L19" i="68"/>
  <c r="K19" i="68"/>
  <c r="J19" i="68"/>
  <c r="X18" i="68"/>
  <c r="W18" i="68"/>
  <c r="V18" i="68"/>
  <c r="U18" i="68"/>
  <c r="T18" i="68"/>
  <c r="S18" i="68"/>
  <c r="P18" i="68"/>
  <c r="O18" i="68"/>
  <c r="N18" i="68"/>
  <c r="M18" i="68"/>
  <c r="L18" i="68"/>
  <c r="K18" i="68"/>
  <c r="J18" i="68"/>
  <c r="X17" i="68"/>
  <c r="W17" i="68"/>
  <c r="V17" i="68"/>
  <c r="U17" i="68"/>
  <c r="T17" i="68"/>
  <c r="S17" i="68"/>
  <c r="P17" i="68"/>
  <c r="O17" i="68"/>
  <c r="N17" i="68"/>
  <c r="M17" i="68"/>
  <c r="L17" i="68"/>
  <c r="K17" i="68"/>
  <c r="J17" i="68"/>
  <c r="X13" i="68"/>
  <c r="W13" i="68"/>
  <c r="V13" i="68"/>
  <c r="U13" i="68"/>
  <c r="T13" i="68"/>
  <c r="S13" i="68"/>
  <c r="P13" i="68"/>
  <c r="O13" i="68"/>
  <c r="N13" i="68"/>
  <c r="M13" i="68"/>
  <c r="L13" i="68"/>
  <c r="K13" i="68"/>
  <c r="J13" i="68"/>
  <c r="X12" i="68"/>
  <c r="W12" i="68"/>
  <c r="V12" i="68"/>
  <c r="U12" i="68"/>
  <c r="T12" i="68"/>
  <c r="S12" i="68"/>
  <c r="P12" i="68"/>
  <c r="O12" i="68"/>
  <c r="N12" i="68"/>
  <c r="M12" i="68"/>
  <c r="L12" i="68"/>
  <c r="K12" i="68"/>
  <c r="J12" i="68"/>
  <c r="X11" i="68"/>
  <c r="W11" i="68"/>
  <c r="V11" i="68"/>
  <c r="U11" i="68"/>
  <c r="T11" i="68"/>
  <c r="S11" i="68"/>
  <c r="P11" i="68"/>
  <c r="O11" i="68"/>
  <c r="N11" i="68"/>
  <c r="M11" i="68"/>
  <c r="L11" i="68"/>
  <c r="K11" i="68"/>
  <c r="J11" i="68"/>
  <c r="X10" i="68"/>
  <c r="W10" i="68"/>
  <c r="V10" i="68"/>
  <c r="U10" i="68"/>
  <c r="T10" i="68"/>
  <c r="S10" i="68"/>
  <c r="P10" i="68"/>
  <c r="O10" i="68"/>
  <c r="N10" i="68"/>
  <c r="M10" i="68"/>
  <c r="L10" i="68"/>
  <c r="K10" i="68"/>
  <c r="J10" i="68"/>
  <c r="X9" i="68"/>
  <c r="W9" i="68"/>
  <c r="V9" i="68"/>
  <c r="U9" i="68"/>
  <c r="T9" i="68"/>
  <c r="S9" i="68"/>
  <c r="P9" i="68"/>
  <c r="O9" i="68"/>
  <c r="N9" i="68"/>
  <c r="M9" i="68"/>
  <c r="L9" i="68"/>
  <c r="K9" i="68"/>
  <c r="J9" i="68"/>
  <c r="X8" i="68"/>
  <c r="W8" i="68"/>
  <c r="V8" i="68"/>
  <c r="U8" i="68"/>
  <c r="T8" i="68"/>
  <c r="S8" i="68"/>
  <c r="P8" i="68"/>
  <c r="O8" i="68"/>
  <c r="N8" i="68"/>
  <c r="M8" i="68"/>
  <c r="L8" i="68"/>
  <c r="K8" i="68"/>
  <c r="J8" i="68"/>
  <c r="X7" i="68"/>
  <c r="W7" i="68"/>
  <c r="V7" i="68"/>
  <c r="U7" i="68"/>
  <c r="T7" i="68"/>
  <c r="S7" i="68"/>
  <c r="P7" i="68"/>
  <c r="O7" i="68"/>
  <c r="N7" i="68"/>
  <c r="M7" i="68"/>
  <c r="L7" i="68"/>
  <c r="K7" i="68"/>
  <c r="J7" i="68"/>
  <c r="X6" i="68"/>
  <c r="W6" i="68"/>
  <c r="V6" i="68"/>
  <c r="U6" i="68"/>
  <c r="T6" i="68"/>
  <c r="S6" i="68"/>
  <c r="P6" i="68"/>
  <c r="O6" i="68"/>
  <c r="N6" i="68"/>
  <c r="M6" i="68"/>
  <c r="L6" i="68"/>
  <c r="K6" i="68"/>
  <c r="J6" i="68"/>
  <c r="X5" i="68"/>
  <c r="W5" i="68"/>
  <c r="V5" i="68"/>
  <c r="U5" i="68"/>
  <c r="T5" i="68"/>
  <c r="S5" i="68"/>
  <c r="P5" i="68"/>
  <c r="O5" i="68"/>
  <c r="N5" i="68"/>
  <c r="M5" i="68"/>
  <c r="L5" i="68"/>
  <c r="K5" i="68"/>
  <c r="J5" i="68"/>
  <c r="X4" i="68"/>
  <c r="W4" i="68"/>
  <c r="V4" i="68"/>
  <c r="U4" i="68"/>
  <c r="T4" i="68"/>
  <c r="S4" i="68"/>
  <c r="P4" i="68"/>
  <c r="O4" i="68"/>
  <c r="N4" i="68"/>
  <c r="M4" i="68"/>
  <c r="L4" i="68"/>
  <c r="K4" i="68"/>
  <c r="J4" i="68"/>
  <c r="X3" i="68"/>
  <c r="W3" i="68"/>
  <c r="V3" i="68"/>
  <c r="U3" i="68"/>
  <c r="T3" i="68"/>
  <c r="S3" i="68"/>
  <c r="P3" i="68"/>
  <c r="O3" i="68"/>
  <c r="N3" i="68"/>
  <c r="M3" i="68"/>
  <c r="L3" i="68"/>
  <c r="K3" i="68"/>
  <c r="J3" i="68"/>
  <c r="X2" i="68"/>
  <c r="W2" i="68"/>
  <c r="V2" i="68"/>
  <c r="U2" i="68"/>
  <c r="T2" i="68"/>
  <c r="S2" i="68"/>
  <c r="P2" i="68"/>
  <c r="O2" i="68"/>
  <c r="N2" i="68"/>
  <c r="M2" i="68"/>
  <c r="L2" i="68"/>
  <c r="K2" i="68"/>
  <c r="J2" i="68"/>
  <c r="AA28" i="62"/>
  <c r="Z28" i="62"/>
  <c r="Y28" i="62"/>
  <c r="X28" i="62"/>
  <c r="W28" i="62"/>
  <c r="V28" i="62"/>
  <c r="R28" i="62"/>
  <c r="Q28" i="62"/>
  <c r="P28" i="62"/>
  <c r="O28" i="62"/>
  <c r="N28" i="62"/>
  <c r="M28" i="62"/>
  <c r="L28" i="62"/>
  <c r="AA27" i="62"/>
  <c r="Z27" i="62"/>
  <c r="Y27" i="62"/>
  <c r="X27" i="62"/>
  <c r="W27" i="62"/>
  <c r="V27" i="62"/>
  <c r="R27" i="62"/>
  <c r="Q27" i="62"/>
  <c r="P27" i="62"/>
  <c r="O27" i="62"/>
  <c r="N27" i="62"/>
  <c r="M27" i="62"/>
  <c r="L27" i="62"/>
  <c r="AA26" i="62"/>
  <c r="Z26" i="62"/>
  <c r="Y26" i="62"/>
  <c r="X26" i="62"/>
  <c r="W26" i="62"/>
  <c r="V26" i="62"/>
  <c r="R26" i="62"/>
  <c r="Q26" i="62"/>
  <c r="P26" i="62"/>
  <c r="O26" i="62"/>
  <c r="N26" i="62"/>
  <c r="M26" i="62"/>
  <c r="L26" i="62"/>
  <c r="AA25" i="62"/>
  <c r="Z25" i="62"/>
  <c r="Y25" i="62"/>
  <c r="X25" i="62"/>
  <c r="W25" i="62"/>
  <c r="V25" i="62"/>
  <c r="R25" i="62"/>
  <c r="Q25" i="62"/>
  <c r="P25" i="62"/>
  <c r="O25" i="62"/>
  <c r="N25" i="62"/>
  <c r="M25" i="62"/>
  <c r="L25" i="62"/>
  <c r="AA24" i="62"/>
  <c r="Z24" i="62"/>
  <c r="Y24" i="62"/>
  <c r="X24" i="62"/>
  <c r="W24" i="62"/>
  <c r="V24" i="62"/>
  <c r="R24" i="62"/>
  <c r="Q24" i="62"/>
  <c r="P24" i="62"/>
  <c r="O24" i="62"/>
  <c r="N24" i="62"/>
  <c r="M24" i="62"/>
  <c r="L24" i="62"/>
  <c r="AA23" i="62"/>
  <c r="Z23" i="62"/>
  <c r="Y23" i="62"/>
  <c r="X23" i="62"/>
  <c r="W23" i="62"/>
  <c r="V23" i="62"/>
  <c r="R23" i="62"/>
  <c r="Q23" i="62"/>
  <c r="P23" i="62"/>
  <c r="O23" i="62"/>
  <c r="N23" i="62"/>
  <c r="M23" i="62"/>
  <c r="L23" i="62"/>
  <c r="AA22" i="62"/>
  <c r="Z22" i="62"/>
  <c r="Y22" i="62"/>
  <c r="X22" i="62"/>
  <c r="W22" i="62"/>
  <c r="V22" i="62"/>
  <c r="R22" i="62"/>
  <c r="Q22" i="62"/>
  <c r="P22" i="62"/>
  <c r="O22" i="62"/>
  <c r="N22" i="62"/>
  <c r="M22" i="62"/>
  <c r="L22" i="62"/>
  <c r="AA21" i="62"/>
  <c r="Z21" i="62"/>
  <c r="Y21" i="62"/>
  <c r="X21" i="62"/>
  <c r="W21" i="62"/>
  <c r="V21" i="62"/>
  <c r="R21" i="62"/>
  <c r="Q21" i="62"/>
  <c r="P21" i="62"/>
  <c r="O21" i="62"/>
  <c r="N21" i="62"/>
  <c r="M21" i="62"/>
  <c r="L21" i="62"/>
  <c r="AA20" i="62"/>
  <c r="Z20" i="62"/>
  <c r="Y20" i="62"/>
  <c r="X20" i="62"/>
  <c r="W20" i="62"/>
  <c r="V20" i="62"/>
  <c r="R20" i="62"/>
  <c r="Q20" i="62"/>
  <c r="P20" i="62"/>
  <c r="O20" i="62"/>
  <c r="N20" i="62"/>
  <c r="M20" i="62"/>
  <c r="L20" i="62"/>
  <c r="AA19" i="62"/>
  <c r="Z19" i="62"/>
  <c r="Y19" i="62"/>
  <c r="X19" i="62"/>
  <c r="W19" i="62"/>
  <c r="V19" i="62"/>
  <c r="R19" i="62"/>
  <c r="Q19" i="62"/>
  <c r="P19" i="62"/>
  <c r="O19" i="62"/>
  <c r="N19" i="62"/>
  <c r="M19" i="62"/>
  <c r="L19" i="62"/>
  <c r="AA18" i="62"/>
  <c r="Z18" i="62"/>
  <c r="Y18" i="62"/>
  <c r="X18" i="62"/>
  <c r="W18" i="62"/>
  <c r="V18" i="62"/>
  <c r="R18" i="62"/>
  <c r="Q18" i="62"/>
  <c r="P18" i="62"/>
  <c r="O18" i="62"/>
  <c r="N18" i="62"/>
  <c r="M18" i="62"/>
  <c r="L18" i="62"/>
  <c r="AA17" i="62"/>
  <c r="Z17" i="62"/>
  <c r="Y17" i="62"/>
  <c r="X17" i="62"/>
  <c r="W17" i="62"/>
  <c r="V17" i="62"/>
  <c r="U17" i="62"/>
  <c r="R17" i="62"/>
  <c r="Q17" i="62"/>
  <c r="P17" i="62"/>
  <c r="O17" i="62"/>
  <c r="N17" i="62"/>
  <c r="M17" i="62"/>
  <c r="L17" i="62"/>
  <c r="K17" i="62"/>
  <c r="AA13" i="62"/>
  <c r="Z13" i="62"/>
  <c r="Y13" i="62"/>
  <c r="X13" i="62"/>
  <c r="W13" i="62"/>
  <c r="V13" i="62"/>
  <c r="R13" i="62"/>
  <c r="Q13" i="62"/>
  <c r="P13" i="62"/>
  <c r="O13" i="62"/>
  <c r="N13" i="62"/>
  <c r="M13" i="62"/>
  <c r="L13" i="62"/>
  <c r="AA12" i="62"/>
  <c r="Z12" i="62"/>
  <c r="Y12" i="62"/>
  <c r="X12" i="62"/>
  <c r="W12" i="62"/>
  <c r="V12" i="62"/>
  <c r="R12" i="62"/>
  <c r="Q12" i="62"/>
  <c r="P12" i="62"/>
  <c r="O12" i="62"/>
  <c r="N12" i="62"/>
  <c r="M12" i="62"/>
  <c r="L12" i="62"/>
  <c r="AA11" i="62"/>
  <c r="Z11" i="62"/>
  <c r="Y11" i="62"/>
  <c r="X11" i="62"/>
  <c r="W11" i="62"/>
  <c r="V11" i="62"/>
  <c r="R11" i="62"/>
  <c r="Q11" i="62"/>
  <c r="P11" i="62"/>
  <c r="O11" i="62"/>
  <c r="N11" i="62"/>
  <c r="M11" i="62"/>
  <c r="L11" i="62"/>
  <c r="AA10" i="62"/>
  <c r="Z10" i="62"/>
  <c r="Y10" i="62"/>
  <c r="X10" i="62"/>
  <c r="W10" i="62"/>
  <c r="V10" i="62"/>
  <c r="R10" i="62"/>
  <c r="Q10" i="62"/>
  <c r="P10" i="62"/>
  <c r="O10" i="62"/>
  <c r="N10" i="62"/>
  <c r="M10" i="62"/>
  <c r="L10" i="62"/>
  <c r="AA9" i="62"/>
  <c r="Z9" i="62"/>
  <c r="Y9" i="62"/>
  <c r="X9" i="62"/>
  <c r="W9" i="62"/>
  <c r="V9" i="62"/>
  <c r="R9" i="62"/>
  <c r="Q9" i="62"/>
  <c r="P9" i="62"/>
  <c r="O9" i="62"/>
  <c r="N9" i="62"/>
  <c r="M9" i="62"/>
  <c r="L9" i="62"/>
  <c r="AA8" i="62"/>
  <c r="Z8" i="62"/>
  <c r="Y8" i="62"/>
  <c r="X8" i="62"/>
  <c r="W8" i="62"/>
  <c r="V8" i="62"/>
  <c r="R8" i="62"/>
  <c r="Q8" i="62"/>
  <c r="P8" i="62"/>
  <c r="O8" i="62"/>
  <c r="N8" i="62"/>
  <c r="M8" i="62"/>
  <c r="L8" i="62"/>
  <c r="AA7" i="62"/>
  <c r="Z7" i="62"/>
  <c r="Y7" i="62"/>
  <c r="X7" i="62"/>
  <c r="W7" i="62"/>
  <c r="V7" i="62"/>
  <c r="R7" i="62"/>
  <c r="Q7" i="62"/>
  <c r="P7" i="62"/>
  <c r="O7" i="62"/>
  <c r="N7" i="62"/>
  <c r="M7" i="62"/>
  <c r="L7" i="62"/>
  <c r="AA6" i="62"/>
  <c r="Z6" i="62"/>
  <c r="Y6" i="62"/>
  <c r="X6" i="62"/>
  <c r="W6" i="62"/>
  <c r="V6" i="62"/>
  <c r="R6" i="62"/>
  <c r="Q6" i="62"/>
  <c r="P6" i="62"/>
  <c r="O6" i="62"/>
  <c r="N6" i="62"/>
  <c r="M6" i="62"/>
  <c r="L6" i="62"/>
  <c r="AA5" i="62"/>
  <c r="Z5" i="62"/>
  <c r="Y5" i="62"/>
  <c r="X5" i="62"/>
  <c r="W5" i="62"/>
  <c r="V5" i="62"/>
  <c r="R5" i="62"/>
  <c r="Q5" i="62"/>
  <c r="P5" i="62"/>
  <c r="O5" i="62"/>
  <c r="N5" i="62"/>
  <c r="M5" i="62"/>
  <c r="L5" i="62"/>
  <c r="AA4" i="62"/>
  <c r="Z4" i="62"/>
  <c r="Y4" i="62"/>
  <c r="X4" i="62"/>
  <c r="W4" i="62"/>
  <c r="V4" i="62"/>
  <c r="R4" i="62"/>
  <c r="Q4" i="62"/>
  <c r="P4" i="62"/>
  <c r="O4" i="62"/>
  <c r="N4" i="62"/>
  <c r="M4" i="62"/>
  <c r="L4" i="62"/>
  <c r="AA3" i="62"/>
  <c r="Z3" i="62"/>
  <c r="Y3" i="62"/>
  <c r="X3" i="62"/>
  <c r="W3" i="62"/>
  <c r="V3" i="62"/>
  <c r="R3" i="62"/>
  <c r="Q3" i="62"/>
  <c r="P3" i="62"/>
  <c r="O3" i="62"/>
  <c r="N3" i="62"/>
  <c r="M3" i="62"/>
  <c r="L3" i="62"/>
  <c r="AA2" i="62"/>
  <c r="Z2" i="62"/>
  <c r="Y2" i="62"/>
  <c r="X2" i="62"/>
  <c r="W2" i="62"/>
  <c r="V2" i="62"/>
  <c r="U2" i="62"/>
  <c r="R2" i="62"/>
  <c r="Q2" i="62"/>
  <c r="P2" i="62"/>
  <c r="O2" i="62"/>
  <c r="N2" i="62"/>
  <c r="M2" i="62"/>
  <c r="L2" i="62"/>
  <c r="K2" i="62"/>
  <c r="X28" i="58"/>
  <c r="W28" i="58"/>
  <c r="V28" i="58"/>
  <c r="U28" i="58"/>
  <c r="T28" i="58"/>
  <c r="S28" i="58"/>
  <c r="P28" i="58"/>
  <c r="O28" i="58"/>
  <c r="N28" i="58"/>
  <c r="M28" i="58"/>
  <c r="L28" i="58"/>
  <c r="K28" i="58"/>
  <c r="J28" i="58"/>
  <c r="X27" i="58"/>
  <c r="W27" i="58"/>
  <c r="V27" i="58"/>
  <c r="U27" i="58"/>
  <c r="T27" i="58"/>
  <c r="S27" i="58"/>
  <c r="P27" i="58"/>
  <c r="O27" i="58"/>
  <c r="N27" i="58"/>
  <c r="M27" i="58"/>
  <c r="L27" i="58"/>
  <c r="K27" i="58"/>
  <c r="J27" i="58"/>
  <c r="X26" i="58"/>
  <c r="W26" i="58"/>
  <c r="V26" i="58"/>
  <c r="U26" i="58"/>
  <c r="T26" i="58"/>
  <c r="S26" i="58"/>
  <c r="P26" i="58"/>
  <c r="O26" i="58"/>
  <c r="N26" i="58"/>
  <c r="M26" i="58"/>
  <c r="L26" i="58"/>
  <c r="K26" i="58"/>
  <c r="J26" i="58"/>
  <c r="X25" i="58"/>
  <c r="W25" i="58"/>
  <c r="V25" i="58"/>
  <c r="U25" i="58"/>
  <c r="T25" i="58"/>
  <c r="S25" i="58"/>
  <c r="P25" i="58"/>
  <c r="O25" i="58"/>
  <c r="N25" i="58"/>
  <c r="M25" i="58"/>
  <c r="L25" i="58"/>
  <c r="K25" i="58"/>
  <c r="J25" i="58"/>
  <c r="X24" i="58"/>
  <c r="W24" i="58"/>
  <c r="V24" i="58"/>
  <c r="U24" i="58"/>
  <c r="T24" i="58"/>
  <c r="S24" i="58"/>
  <c r="P24" i="58"/>
  <c r="O24" i="58"/>
  <c r="N24" i="58"/>
  <c r="M24" i="58"/>
  <c r="L24" i="58"/>
  <c r="K24" i="58"/>
  <c r="J24" i="58"/>
  <c r="X23" i="58"/>
  <c r="W23" i="58"/>
  <c r="V23" i="58"/>
  <c r="U23" i="58"/>
  <c r="T23" i="58"/>
  <c r="S23" i="58"/>
  <c r="P23" i="58"/>
  <c r="O23" i="58"/>
  <c r="N23" i="58"/>
  <c r="M23" i="58"/>
  <c r="L23" i="58"/>
  <c r="K23" i="58"/>
  <c r="J23" i="58"/>
  <c r="X22" i="58"/>
  <c r="W22" i="58"/>
  <c r="V22" i="58"/>
  <c r="U22" i="58"/>
  <c r="T22" i="58"/>
  <c r="S22" i="58"/>
  <c r="P22" i="58"/>
  <c r="O22" i="58"/>
  <c r="N22" i="58"/>
  <c r="M22" i="58"/>
  <c r="L22" i="58"/>
  <c r="K22" i="58"/>
  <c r="J22" i="58"/>
  <c r="X21" i="58"/>
  <c r="W21" i="58"/>
  <c r="V21" i="58"/>
  <c r="U21" i="58"/>
  <c r="T21" i="58"/>
  <c r="S21" i="58"/>
  <c r="P21" i="58"/>
  <c r="O21" i="58"/>
  <c r="N21" i="58"/>
  <c r="M21" i="58"/>
  <c r="L21" i="58"/>
  <c r="K21" i="58"/>
  <c r="J21" i="58"/>
  <c r="X20" i="58"/>
  <c r="W20" i="58"/>
  <c r="V20" i="58"/>
  <c r="U20" i="58"/>
  <c r="T20" i="58"/>
  <c r="S20" i="58"/>
  <c r="P20" i="58"/>
  <c r="O20" i="58"/>
  <c r="N20" i="58"/>
  <c r="M20" i="58"/>
  <c r="L20" i="58"/>
  <c r="K20" i="58"/>
  <c r="J20" i="58"/>
  <c r="X19" i="58"/>
  <c r="W19" i="58"/>
  <c r="V19" i="58"/>
  <c r="U19" i="58"/>
  <c r="T19" i="58"/>
  <c r="S19" i="58"/>
  <c r="P19" i="58"/>
  <c r="O19" i="58"/>
  <c r="N19" i="58"/>
  <c r="M19" i="58"/>
  <c r="L19" i="58"/>
  <c r="K19" i="58"/>
  <c r="J19" i="58"/>
  <c r="X18" i="58"/>
  <c r="W18" i="58"/>
  <c r="V18" i="58"/>
  <c r="U18" i="58"/>
  <c r="T18" i="58"/>
  <c r="S18" i="58"/>
  <c r="P18" i="58"/>
  <c r="O18" i="58"/>
  <c r="N18" i="58"/>
  <c r="M18" i="58"/>
  <c r="L18" i="58"/>
  <c r="K18" i="58"/>
  <c r="J18" i="58"/>
  <c r="X17" i="58"/>
  <c r="W17" i="58"/>
  <c r="V17" i="58"/>
  <c r="U17" i="58"/>
  <c r="T17" i="58"/>
  <c r="S17" i="58"/>
  <c r="P17" i="58"/>
  <c r="O17" i="58"/>
  <c r="N17" i="58"/>
  <c r="M17" i="58"/>
  <c r="L17" i="58"/>
  <c r="K17" i="58"/>
  <c r="J17" i="58"/>
  <c r="X13" i="58"/>
  <c r="W13" i="58"/>
  <c r="V13" i="58"/>
  <c r="U13" i="58"/>
  <c r="T13" i="58"/>
  <c r="S13" i="58"/>
  <c r="P13" i="58"/>
  <c r="O13" i="58"/>
  <c r="N13" i="58"/>
  <c r="M13" i="58"/>
  <c r="L13" i="58"/>
  <c r="K13" i="58"/>
  <c r="J13" i="58"/>
  <c r="X12" i="58"/>
  <c r="W12" i="58"/>
  <c r="V12" i="58"/>
  <c r="U12" i="58"/>
  <c r="T12" i="58"/>
  <c r="S12" i="58"/>
  <c r="P12" i="58"/>
  <c r="O12" i="58"/>
  <c r="N12" i="58"/>
  <c r="M12" i="58"/>
  <c r="L12" i="58"/>
  <c r="K12" i="58"/>
  <c r="J12" i="58"/>
  <c r="X11" i="58"/>
  <c r="W11" i="58"/>
  <c r="V11" i="58"/>
  <c r="U11" i="58"/>
  <c r="T11" i="58"/>
  <c r="S11" i="58"/>
  <c r="P11" i="58"/>
  <c r="O11" i="58"/>
  <c r="N11" i="58"/>
  <c r="M11" i="58"/>
  <c r="L11" i="58"/>
  <c r="K11" i="58"/>
  <c r="J11" i="58"/>
  <c r="X10" i="58"/>
  <c r="W10" i="58"/>
  <c r="V10" i="58"/>
  <c r="U10" i="58"/>
  <c r="T10" i="58"/>
  <c r="S10" i="58"/>
  <c r="P10" i="58"/>
  <c r="O10" i="58"/>
  <c r="N10" i="58"/>
  <c r="M10" i="58"/>
  <c r="L10" i="58"/>
  <c r="K10" i="58"/>
  <c r="J10" i="58"/>
  <c r="X9" i="58"/>
  <c r="W9" i="58"/>
  <c r="V9" i="58"/>
  <c r="U9" i="58"/>
  <c r="T9" i="58"/>
  <c r="S9" i="58"/>
  <c r="P9" i="58"/>
  <c r="O9" i="58"/>
  <c r="N9" i="58"/>
  <c r="M9" i="58"/>
  <c r="L9" i="58"/>
  <c r="K9" i="58"/>
  <c r="J9" i="58"/>
  <c r="X8" i="58"/>
  <c r="W8" i="58"/>
  <c r="V8" i="58"/>
  <c r="U8" i="58"/>
  <c r="T8" i="58"/>
  <c r="S8" i="58"/>
  <c r="P8" i="58"/>
  <c r="O8" i="58"/>
  <c r="N8" i="58"/>
  <c r="M8" i="58"/>
  <c r="L8" i="58"/>
  <c r="K8" i="58"/>
  <c r="J8" i="58"/>
  <c r="X7" i="58"/>
  <c r="W7" i="58"/>
  <c r="V7" i="58"/>
  <c r="U7" i="58"/>
  <c r="T7" i="58"/>
  <c r="S7" i="58"/>
  <c r="P7" i="58"/>
  <c r="O7" i="58"/>
  <c r="N7" i="58"/>
  <c r="M7" i="58"/>
  <c r="L7" i="58"/>
  <c r="K7" i="58"/>
  <c r="J7" i="58"/>
  <c r="X6" i="58"/>
  <c r="W6" i="58"/>
  <c r="V6" i="58"/>
  <c r="U6" i="58"/>
  <c r="T6" i="58"/>
  <c r="S6" i="58"/>
  <c r="P6" i="58"/>
  <c r="O6" i="58"/>
  <c r="N6" i="58"/>
  <c r="M6" i="58"/>
  <c r="L6" i="58"/>
  <c r="K6" i="58"/>
  <c r="J6" i="58"/>
  <c r="X5" i="58"/>
  <c r="W5" i="58"/>
  <c r="V5" i="58"/>
  <c r="U5" i="58"/>
  <c r="T5" i="58"/>
  <c r="S5" i="58"/>
  <c r="P5" i="58"/>
  <c r="O5" i="58"/>
  <c r="N5" i="58"/>
  <c r="M5" i="58"/>
  <c r="L5" i="58"/>
  <c r="K5" i="58"/>
  <c r="J5" i="58"/>
  <c r="X4" i="58"/>
  <c r="W4" i="58"/>
  <c r="V4" i="58"/>
  <c r="U4" i="58"/>
  <c r="T4" i="58"/>
  <c r="S4" i="58"/>
  <c r="P4" i="58"/>
  <c r="O4" i="58"/>
  <c r="N4" i="58"/>
  <c r="M4" i="58"/>
  <c r="L4" i="58"/>
  <c r="K4" i="58"/>
  <c r="J4" i="58"/>
  <c r="X3" i="58"/>
  <c r="W3" i="58"/>
  <c r="V3" i="58"/>
  <c r="U3" i="58"/>
  <c r="T3" i="58"/>
  <c r="S3" i="58"/>
  <c r="P3" i="58"/>
  <c r="O3" i="58"/>
  <c r="N3" i="58"/>
  <c r="M3" i="58"/>
  <c r="L3" i="58"/>
  <c r="K3" i="58"/>
  <c r="J3" i="58"/>
  <c r="X2" i="58"/>
  <c r="W2" i="58"/>
  <c r="V2" i="58"/>
  <c r="U2" i="58"/>
  <c r="T2" i="58"/>
  <c r="S2" i="58"/>
  <c r="P2" i="58"/>
  <c r="O2" i="58"/>
  <c r="N2" i="58"/>
  <c r="M2" i="58"/>
  <c r="L2" i="58"/>
  <c r="K2" i="58"/>
  <c r="J2" i="58"/>
  <c r="AA28" i="50"/>
  <c r="Z28" i="50"/>
  <c r="Y28" i="50"/>
  <c r="X28" i="50"/>
  <c r="W28" i="50"/>
  <c r="V28" i="50"/>
  <c r="R28" i="50"/>
  <c r="Q28" i="50"/>
  <c r="P28" i="50"/>
  <c r="O28" i="50"/>
  <c r="N28" i="50"/>
  <c r="M28" i="50"/>
  <c r="L28" i="50"/>
  <c r="AA27" i="50"/>
  <c r="Z27" i="50"/>
  <c r="Y27" i="50"/>
  <c r="X27" i="50"/>
  <c r="W27" i="50"/>
  <c r="V27" i="50"/>
  <c r="R27" i="50"/>
  <c r="Q27" i="50"/>
  <c r="P27" i="50"/>
  <c r="O27" i="50"/>
  <c r="N27" i="50"/>
  <c r="M27" i="50"/>
  <c r="L27" i="50"/>
  <c r="AA26" i="50"/>
  <c r="Z26" i="50"/>
  <c r="Y26" i="50"/>
  <c r="X26" i="50"/>
  <c r="W26" i="50"/>
  <c r="V26" i="50"/>
  <c r="R26" i="50"/>
  <c r="Q26" i="50"/>
  <c r="P26" i="50"/>
  <c r="O26" i="50"/>
  <c r="N26" i="50"/>
  <c r="M26" i="50"/>
  <c r="L26" i="50"/>
  <c r="AA25" i="50"/>
  <c r="Z25" i="50"/>
  <c r="Y25" i="50"/>
  <c r="X25" i="50"/>
  <c r="W25" i="50"/>
  <c r="V25" i="50"/>
  <c r="R25" i="50"/>
  <c r="Q25" i="50"/>
  <c r="P25" i="50"/>
  <c r="O25" i="50"/>
  <c r="N25" i="50"/>
  <c r="M25" i="50"/>
  <c r="L25" i="50"/>
  <c r="AA24" i="50"/>
  <c r="Z24" i="50"/>
  <c r="Y24" i="50"/>
  <c r="X24" i="50"/>
  <c r="W24" i="50"/>
  <c r="V24" i="50"/>
  <c r="R24" i="50"/>
  <c r="Q24" i="50"/>
  <c r="P24" i="50"/>
  <c r="O24" i="50"/>
  <c r="N24" i="50"/>
  <c r="M24" i="50"/>
  <c r="L24" i="50"/>
  <c r="AA23" i="50"/>
  <c r="Z23" i="50"/>
  <c r="Y23" i="50"/>
  <c r="X23" i="50"/>
  <c r="W23" i="50"/>
  <c r="V23" i="50"/>
  <c r="R23" i="50"/>
  <c r="Q23" i="50"/>
  <c r="P23" i="50"/>
  <c r="O23" i="50"/>
  <c r="N23" i="50"/>
  <c r="M23" i="50"/>
  <c r="L23" i="50"/>
  <c r="AA22" i="50"/>
  <c r="Z22" i="50"/>
  <c r="Y22" i="50"/>
  <c r="X22" i="50"/>
  <c r="W22" i="50"/>
  <c r="V22" i="50"/>
  <c r="R22" i="50"/>
  <c r="Q22" i="50"/>
  <c r="P22" i="50"/>
  <c r="O22" i="50"/>
  <c r="N22" i="50"/>
  <c r="M22" i="50"/>
  <c r="L22" i="50"/>
  <c r="AA21" i="50"/>
  <c r="Z21" i="50"/>
  <c r="Y21" i="50"/>
  <c r="X21" i="50"/>
  <c r="W21" i="50"/>
  <c r="V21" i="50"/>
  <c r="R21" i="50"/>
  <c r="Q21" i="50"/>
  <c r="P21" i="50"/>
  <c r="O21" i="50"/>
  <c r="N21" i="50"/>
  <c r="M21" i="50"/>
  <c r="L21" i="50"/>
  <c r="AA20" i="50"/>
  <c r="Z20" i="50"/>
  <c r="Y20" i="50"/>
  <c r="X20" i="50"/>
  <c r="W20" i="50"/>
  <c r="V20" i="50"/>
  <c r="R20" i="50"/>
  <c r="Q20" i="50"/>
  <c r="P20" i="50"/>
  <c r="O20" i="50"/>
  <c r="N20" i="50"/>
  <c r="M20" i="50"/>
  <c r="L20" i="50"/>
  <c r="AA19" i="50"/>
  <c r="Z19" i="50"/>
  <c r="Y19" i="50"/>
  <c r="X19" i="50"/>
  <c r="W19" i="50"/>
  <c r="V19" i="50"/>
  <c r="R19" i="50"/>
  <c r="Q19" i="50"/>
  <c r="P19" i="50"/>
  <c r="O19" i="50"/>
  <c r="N19" i="50"/>
  <c r="M19" i="50"/>
  <c r="L19" i="50"/>
  <c r="AA18" i="50"/>
  <c r="Z18" i="50"/>
  <c r="Y18" i="50"/>
  <c r="X18" i="50"/>
  <c r="W18" i="50"/>
  <c r="V18" i="50"/>
  <c r="R18" i="50"/>
  <c r="Q18" i="50"/>
  <c r="P18" i="50"/>
  <c r="O18" i="50"/>
  <c r="N18" i="50"/>
  <c r="M18" i="50"/>
  <c r="L18" i="50"/>
  <c r="AA17" i="50"/>
  <c r="Z17" i="50"/>
  <c r="Y17" i="50"/>
  <c r="X17" i="50"/>
  <c r="W17" i="50"/>
  <c r="V17" i="50"/>
  <c r="U17" i="50"/>
  <c r="R17" i="50"/>
  <c r="Q17" i="50"/>
  <c r="P17" i="50"/>
  <c r="O17" i="50"/>
  <c r="N17" i="50"/>
  <c r="M17" i="50"/>
  <c r="L17" i="50"/>
  <c r="K17" i="50"/>
  <c r="AA13" i="50"/>
  <c r="Z13" i="50"/>
  <c r="Y13" i="50"/>
  <c r="X13" i="50"/>
  <c r="W13" i="50"/>
  <c r="V13" i="50"/>
  <c r="R13" i="50"/>
  <c r="Q13" i="50"/>
  <c r="P13" i="50"/>
  <c r="O13" i="50"/>
  <c r="N13" i="50"/>
  <c r="M13" i="50"/>
  <c r="L13" i="50"/>
  <c r="AA12" i="50"/>
  <c r="Z12" i="50"/>
  <c r="Y12" i="50"/>
  <c r="X12" i="50"/>
  <c r="W12" i="50"/>
  <c r="V12" i="50"/>
  <c r="R12" i="50"/>
  <c r="Q12" i="50"/>
  <c r="P12" i="50"/>
  <c r="O12" i="50"/>
  <c r="N12" i="50"/>
  <c r="M12" i="50"/>
  <c r="L12" i="50"/>
  <c r="AA11" i="50"/>
  <c r="Z11" i="50"/>
  <c r="Y11" i="50"/>
  <c r="X11" i="50"/>
  <c r="W11" i="50"/>
  <c r="V11" i="50"/>
  <c r="R11" i="50"/>
  <c r="Q11" i="50"/>
  <c r="P11" i="50"/>
  <c r="O11" i="50"/>
  <c r="N11" i="50"/>
  <c r="M11" i="50"/>
  <c r="L11" i="50"/>
  <c r="AA10" i="50"/>
  <c r="Z10" i="50"/>
  <c r="Y10" i="50"/>
  <c r="X10" i="50"/>
  <c r="W10" i="50"/>
  <c r="V10" i="50"/>
  <c r="R10" i="50"/>
  <c r="Q10" i="50"/>
  <c r="P10" i="50"/>
  <c r="O10" i="50"/>
  <c r="N10" i="50"/>
  <c r="M10" i="50"/>
  <c r="L10" i="50"/>
  <c r="AA9" i="50"/>
  <c r="Z9" i="50"/>
  <c r="Y9" i="50"/>
  <c r="X9" i="50"/>
  <c r="W9" i="50"/>
  <c r="V9" i="50"/>
  <c r="R9" i="50"/>
  <c r="Q9" i="50"/>
  <c r="P9" i="50"/>
  <c r="O9" i="50"/>
  <c r="N9" i="50"/>
  <c r="M9" i="50"/>
  <c r="L9" i="50"/>
  <c r="AA8" i="50"/>
  <c r="Z8" i="50"/>
  <c r="Y8" i="50"/>
  <c r="X8" i="50"/>
  <c r="W8" i="50"/>
  <c r="V8" i="50"/>
  <c r="R8" i="50"/>
  <c r="Q8" i="50"/>
  <c r="P8" i="50"/>
  <c r="O8" i="50"/>
  <c r="N8" i="50"/>
  <c r="M8" i="50"/>
  <c r="L8" i="50"/>
  <c r="AA7" i="50"/>
  <c r="Z7" i="50"/>
  <c r="Y7" i="50"/>
  <c r="X7" i="50"/>
  <c r="W7" i="50"/>
  <c r="V7" i="50"/>
  <c r="R7" i="50"/>
  <c r="Q7" i="50"/>
  <c r="P7" i="50"/>
  <c r="O7" i="50"/>
  <c r="N7" i="50"/>
  <c r="M7" i="50"/>
  <c r="L7" i="50"/>
  <c r="AA6" i="50"/>
  <c r="Z6" i="50"/>
  <c r="Y6" i="50"/>
  <c r="X6" i="50"/>
  <c r="W6" i="50"/>
  <c r="V6" i="50"/>
  <c r="R6" i="50"/>
  <c r="Q6" i="50"/>
  <c r="P6" i="50"/>
  <c r="O6" i="50"/>
  <c r="N6" i="50"/>
  <c r="M6" i="50"/>
  <c r="L6" i="50"/>
  <c r="AA5" i="50"/>
  <c r="Z5" i="50"/>
  <c r="Y5" i="50"/>
  <c r="X5" i="50"/>
  <c r="W5" i="50"/>
  <c r="V5" i="50"/>
  <c r="R5" i="50"/>
  <c r="Q5" i="50"/>
  <c r="P5" i="50"/>
  <c r="O5" i="50"/>
  <c r="N5" i="50"/>
  <c r="M5" i="50"/>
  <c r="L5" i="50"/>
  <c r="AA4" i="50"/>
  <c r="Z4" i="50"/>
  <c r="Y4" i="50"/>
  <c r="X4" i="50"/>
  <c r="W4" i="50"/>
  <c r="V4" i="50"/>
  <c r="R4" i="50"/>
  <c r="Q4" i="50"/>
  <c r="P4" i="50"/>
  <c r="O4" i="50"/>
  <c r="N4" i="50"/>
  <c r="M4" i="50"/>
  <c r="L4" i="50"/>
  <c r="AA3" i="50"/>
  <c r="Z3" i="50"/>
  <c r="Y3" i="50"/>
  <c r="X3" i="50"/>
  <c r="W3" i="50"/>
  <c r="V3" i="50"/>
  <c r="R3" i="50"/>
  <c r="Q3" i="50"/>
  <c r="P3" i="50"/>
  <c r="O3" i="50"/>
  <c r="N3" i="50"/>
  <c r="M3" i="50"/>
  <c r="L3" i="50"/>
  <c r="AA2" i="50"/>
  <c r="Z2" i="50"/>
  <c r="Y2" i="50"/>
  <c r="X2" i="50"/>
  <c r="W2" i="50"/>
  <c r="V2" i="50"/>
  <c r="U2" i="50"/>
  <c r="R2" i="50"/>
  <c r="Q2" i="50"/>
  <c r="P2" i="50"/>
  <c r="O2" i="50"/>
  <c r="N2" i="50"/>
  <c r="M2" i="50"/>
  <c r="L2" i="50"/>
  <c r="K2" i="50"/>
  <c r="X28" i="31"/>
  <c r="W28" i="31"/>
  <c r="V28" i="31"/>
  <c r="U28" i="31"/>
  <c r="T28" i="31"/>
  <c r="S28" i="31"/>
  <c r="P28" i="31"/>
  <c r="O28" i="31"/>
  <c r="N28" i="31"/>
  <c r="M28" i="31"/>
  <c r="L28" i="31"/>
  <c r="K28" i="31"/>
  <c r="J28" i="31"/>
  <c r="X27" i="31"/>
  <c r="W27" i="31"/>
  <c r="V27" i="31"/>
  <c r="U27" i="31"/>
  <c r="T27" i="31"/>
  <c r="S27" i="31"/>
  <c r="P27" i="31"/>
  <c r="O27" i="31"/>
  <c r="N27" i="31"/>
  <c r="M27" i="31"/>
  <c r="L27" i="31"/>
  <c r="K27" i="31"/>
  <c r="J27" i="31"/>
  <c r="X26" i="31"/>
  <c r="W26" i="31"/>
  <c r="V26" i="31"/>
  <c r="U26" i="31"/>
  <c r="T26" i="31"/>
  <c r="S26" i="31"/>
  <c r="P26" i="31"/>
  <c r="O26" i="31"/>
  <c r="N26" i="31"/>
  <c r="M26" i="31"/>
  <c r="L26" i="31"/>
  <c r="K26" i="31"/>
  <c r="J26" i="31"/>
  <c r="X25" i="31"/>
  <c r="W25" i="31"/>
  <c r="V25" i="31"/>
  <c r="U25" i="31"/>
  <c r="T25" i="31"/>
  <c r="S25" i="31"/>
  <c r="P25" i="31"/>
  <c r="O25" i="31"/>
  <c r="N25" i="31"/>
  <c r="M25" i="31"/>
  <c r="L25" i="31"/>
  <c r="K25" i="31"/>
  <c r="J25" i="31"/>
  <c r="X24" i="31"/>
  <c r="W24" i="31"/>
  <c r="V24" i="31"/>
  <c r="U24" i="31"/>
  <c r="T24" i="31"/>
  <c r="S24" i="31"/>
  <c r="P24" i="31"/>
  <c r="O24" i="31"/>
  <c r="N24" i="31"/>
  <c r="M24" i="31"/>
  <c r="L24" i="31"/>
  <c r="K24" i="31"/>
  <c r="J24" i="31"/>
  <c r="X23" i="31"/>
  <c r="W23" i="31"/>
  <c r="V23" i="31"/>
  <c r="U23" i="31"/>
  <c r="T23" i="31"/>
  <c r="S23" i="31"/>
  <c r="P23" i="31"/>
  <c r="O23" i="31"/>
  <c r="N23" i="31"/>
  <c r="M23" i="31"/>
  <c r="L23" i="31"/>
  <c r="K23" i="31"/>
  <c r="J23" i="31"/>
  <c r="X22" i="31"/>
  <c r="W22" i="31"/>
  <c r="V22" i="31"/>
  <c r="U22" i="31"/>
  <c r="T22" i="31"/>
  <c r="S22" i="31"/>
  <c r="P22" i="31"/>
  <c r="O22" i="31"/>
  <c r="N22" i="31"/>
  <c r="M22" i="31"/>
  <c r="L22" i="31"/>
  <c r="K22" i="31"/>
  <c r="J22" i="31"/>
  <c r="X21" i="31"/>
  <c r="W21" i="31"/>
  <c r="V21" i="31"/>
  <c r="U21" i="31"/>
  <c r="T21" i="31"/>
  <c r="S21" i="31"/>
  <c r="P21" i="31"/>
  <c r="O21" i="31"/>
  <c r="N21" i="31"/>
  <c r="M21" i="31"/>
  <c r="L21" i="31"/>
  <c r="K21" i="31"/>
  <c r="J21" i="31"/>
  <c r="X20" i="31"/>
  <c r="W20" i="31"/>
  <c r="V20" i="31"/>
  <c r="U20" i="31"/>
  <c r="T20" i="31"/>
  <c r="S20" i="31"/>
  <c r="P20" i="31"/>
  <c r="O20" i="31"/>
  <c r="N20" i="31"/>
  <c r="M20" i="31"/>
  <c r="L20" i="31"/>
  <c r="K20" i="31"/>
  <c r="J20" i="31"/>
  <c r="X19" i="31"/>
  <c r="W19" i="31"/>
  <c r="V19" i="31"/>
  <c r="U19" i="31"/>
  <c r="T19" i="31"/>
  <c r="S19" i="31"/>
  <c r="P19" i="31"/>
  <c r="O19" i="31"/>
  <c r="N19" i="31"/>
  <c r="M19" i="31"/>
  <c r="L19" i="31"/>
  <c r="K19" i="31"/>
  <c r="J19" i="31"/>
  <c r="X18" i="31"/>
  <c r="W18" i="31"/>
  <c r="V18" i="31"/>
  <c r="U18" i="31"/>
  <c r="T18" i="31"/>
  <c r="S18" i="31"/>
  <c r="P18" i="31"/>
  <c r="O18" i="31"/>
  <c r="N18" i="31"/>
  <c r="M18" i="31"/>
  <c r="L18" i="31"/>
  <c r="K18" i="31"/>
  <c r="J18" i="31"/>
  <c r="X17" i="31"/>
  <c r="W17" i="31"/>
  <c r="V17" i="31"/>
  <c r="U17" i="31"/>
  <c r="T17" i="31"/>
  <c r="S17" i="31"/>
  <c r="P17" i="31"/>
  <c r="O17" i="31"/>
  <c r="N17" i="31"/>
  <c r="M17" i="31"/>
  <c r="L17" i="31"/>
  <c r="K17" i="31"/>
  <c r="J17" i="31"/>
  <c r="X13" i="31"/>
  <c r="W13" i="31"/>
  <c r="V13" i="31"/>
  <c r="U13" i="31"/>
  <c r="T13" i="31"/>
  <c r="S13" i="31"/>
  <c r="P13" i="31"/>
  <c r="O13" i="31"/>
  <c r="N13" i="31"/>
  <c r="M13" i="31"/>
  <c r="L13" i="31"/>
  <c r="K13" i="31"/>
  <c r="J13" i="31"/>
  <c r="X12" i="31"/>
  <c r="W12" i="31"/>
  <c r="V12" i="31"/>
  <c r="U12" i="31"/>
  <c r="T12" i="31"/>
  <c r="S12" i="31"/>
  <c r="P12" i="31"/>
  <c r="O12" i="31"/>
  <c r="N12" i="31"/>
  <c r="M12" i="31"/>
  <c r="L12" i="31"/>
  <c r="K12" i="31"/>
  <c r="J12" i="31"/>
  <c r="X11" i="31"/>
  <c r="W11" i="31"/>
  <c r="V11" i="31"/>
  <c r="U11" i="31"/>
  <c r="T11" i="31"/>
  <c r="S11" i="31"/>
  <c r="P11" i="31"/>
  <c r="O11" i="31"/>
  <c r="N11" i="31"/>
  <c r="M11" i="31"/>
  <c r="L11" i="31"/>
  <c r="K11" i="31"/>
  <c r="J11" i="31"/>
  <c r="X10" i="31"/>
  <c r="W10" i="31"/>
  <c r="V10" i="31"/>
  <c r="U10" i="31"/>
  <c r="T10" i="31"/>
  <c r="S10" i="31"/>
  <c r="P10" i="31"/>
  <c r="O10" i="31"/>
  <c r="N10" i="31"/>
  <c r="M10" i="31"/>
  <c r="L10" i="31"/>
  <c r="K10" i="31"/>
  <c r="J10" i="31"/>
  <c r="X9" i="31"/>
  <c r="W9" i="31"/>
  <c r="V9" i="31"/>
  <c r="U9" i="31"/>
  <c r="T9" i="31"/>
  <c r="S9" i="31"/>
  <c r="P9" i="31"/>
  <c r="O9" i="31"/>
  <c r="N9" i="31"/>
  <c r="M9" i="31"/>
  <c r="L9" i="31"/>
  <c r="K9" i="31"/>
  <c r="J9" i="31"/>
  <c r="X8" i="31"/>
  <c r="W8" i="31"/>
  <c r="V8" i="31"/>
  <c r="U8" i="31"/>
  <c r="T8" i="31"/>
  <c r="S8" i="31"/>
  <c r="P8" i="31"/>
  <c r="O8" i="31"/>
  <c r="N8" i="31"/>
  <c r="M8" i="31"/>
  <c r="L8" i="31"/>
  <c r="K8" i="31"/>
  <c r="J8" i="31"/>
  <c r="X7" i="31"/>
  <c r="W7" i="31"/>
  <c r="V7" i="31"/>
  <c r="U7" i="31"/>
  <c r="T7" i="31"/>
  <c r="S7" i="31"/>
  <c r="P7" i="31"/>
  <c r="O7" i="31"/>
  <c r="N7" i="31"/>
  <c r="M7" i="31"/>
  <c r="L7" i="31"/>
  <c r="K7" i="31"/>
  <c r="J7" i="31"/>
  <c r="X6" i="31"/>
  <c r="W6" i="31"/>
  <c r="V6" i="31"/>
  <c r="U6" i="31"/>
  <c r="T6" i="31"/>
  <c r="S6" i="31"/>
  <c r="P6" i="31"/>
  <c r="O6" i="31"/>
  <c r="N6" i="31"/>
  <c r="M6" i="31"/>
  <c r="L6" i="31"/>
  <c r="K6" i="31"/>
  <c r="J6" i="31"/>
  <c r="X5" i="31"/>
  <c r="W5" i="31"/>
  <c r="V5" i="31"/>
  <c r="U5" i="31"/>
  <c r="T5" i="31"/>
  <c r="S5" i="31"/>
  <c r="P5" i="31"/>
  <c r="O5" i="31"/>
  <c r="N5" i="31"/>
  <c r="M5" i="31"/>
  <c r="L5" i="31"/>
  <c r="K5" i="31"/>
  <c r="J5" i="31"/>
  <c r="X4" i="31"/>
  <c r="W4" i="31"/>
  <c r="V4" i="31"/>
  <c r="U4" i="31"/>
  <c r="T4" i="31"/>
  <c r="S4" i="31"/>
  <c r="P4" i="31"/>
  <c r="O4" i="31"/>
  <c r="N4" i="31"/>
  <c r="M4" i="31"/>
  <c r="L4" i="31"/>
  <c r="K4" i="31"/>
  <c r="J4" i="31"/>
  <c r="X3" i="31"/>
  <c r="W3" i="31"/>
  <c r="V3" i="31"/>
  <c r="U3" i="31"/>
  <c r="T3" i="31"/>
  <c r="S3" i="31"/>
  <c r="P3" i="31"/>
  <c r="O3" i="31"/>
  <c r="N3" i="31"/>
  <c r="M3" i="31"/>
  <c r="L3" i="31"/>
  <c r="K3" i="31"/>
  <c r="J3" i="31"/>
  <c r="X2" i="31"/>
  <c r="W2" i="31"/>
  <c r="V2" i="31"/>
  <c r="U2" i="31"/>
  <c r="T2" i="31"/>
  <c r="S2" i="31"/>
  <c r="P2" i="31"/>
  <c r="O2" i="31"/>
  <c r="N2" i="31"/>
  <c r="M2" i="31"/>
  <c r="L2" i="31"/>
  <c r="K2" i="31"/>
  <c r="J2" i="31"/>
  <c r="X28" i="29"/>
  <c r="W28" i="29"/>
  <c r="V28" i="29"/>
  <c r="U28" i="29"/>
  <c r="T28" i="29"/>
  <c r="S28" i="29"/>
  <c r="P28" i="29"/>
  <c r="O28" i="29"/>
  <c r="N28" i="29"/>
  <c r="M28" i="29"/>
  <c r="L28" i="29"/>
  <c r="K28" i="29"/>
  <c r="J28" i="29"/>
  <c r="X27" i="29"/>
  <c r="W27" i="29"/>
  <c r="V27" i="29"/>
  <c r="U27" i="29"/>
  <c r="T27" i="29"/>
  <c r="S27" i="29"/>
  <c r="P27" i="29"/>
  <c r="O27" i="29"/>
  <c r="N27" i="29"/>
  <c r="M27" i="29"/>
  <c r="L27" i="29"/>
  <c r="K27" i="29"/>
  <c r="J27" i="29"/>
  <c r="X26" i="29"/>
  <c r="W26" i="29"/>
  <c r="V26" i="29"/>
  <c r="U26" i="29"/>
  <c r="T26" i="29"/>
  <c r="S26" i="29"/>
  <c r="P26" i="29"/>
  <c r="O26" i="29"/>
  <c r="N26" i="29"/>
  <c r="M26" i="29"/>
  <c r="L26" i="29"/>
  <c r="K26" i="29"/>
  <c r="J26" i="29"/>
  <c r="X25" i="29"/>
  <c r="W25" i="29"/>
  <c r="V25" i="29"/>
  <c r="U25" i="29"/>
  <c r="T25" i="29"/>
  <c r="S25" i="29"/>
  <c r="P25" i="29"/>
  <c r="O25" i="29"/>
  <c r="N25" i="29"/>
  <c r="M25" i="29"/>
  <c r="L25" i="29"/>
  <c r="K25" i="29"/>
  <c r="J25" i="29"/>
  <c r="X24" i="29"/>
  <c r="W24" i="29"/>
  <c r="V24" i="29"/>
  <c r="U24" i="29"/>
  <c r="T24" i="29"/>
  <c r="S24" i="29"/>
  <c r="P24" i="29"/>
  <c r="O24" i="29"/>
  <c r="N24" i="29"/>
  <c r="M24" i="29"/>
  <c r="L24" i="29"/>
  <c r="K24" i="29"/>
  <c r="J24" i="29"/>
  <c r="X23" i="29"/>
  <c r="W23" i="29"/>
  <c r="V23" i="29"/>
  <c r="U23" i="29"/>
  <c r="T23" i="29"/>
  <c r="S23" i="29"/>
  <c r="P23" i="29"/>
  <c r="O23" i="29"/>
  <c r="N23" i="29"/>
  <c r="M23" i="29"/>
  <c r="L23" i="29"/>
  <c r="K23" i="29"/>
  <c r="J23" i="29"/>
  <c r="X22" i="29"/>
  <c r="W22" i="29"/>
  <c r="V22" i="29"/>
  <c r="U22" i="29"/>
  <c r="T22" i="29"/>
  <c r="S22" i="29"/>
  <c r="P22" i="29"/>
  <c r="O22" i="29"/>
  <c r="N22" i="29"/>
  <c r="M22" i="29"/>
  <c r="L22" i="29"/>
  <c r="K22" i="29"/>
  <c r="J22" i="29"/>
  <c r="X21" i="29"/>
  <c r="W21" i="29"/>
  <c r="V21" i="29"/>
  <c r="U21" i="29"/>
  <c r="T21" i="29"/>
  <c r="S21" i="29"/>
  <c r="P21" i="29"/>
  <c r="O21" i="29"/>
  <c r="N21" i="29"/>
  <c r="M21" i="29"/>
  <c r="L21" i="29"/>
  <c r="K21" i="29"/>
  <c r="J21" i="29"/>
  <c r="X20" i="29"/>
  <c r="W20" i="29"/>
  <c r="V20" i="29"/>
  <c r="U20" i="29"/>
  <c r="T20" i="29"/>
  <c r="S20" i="29"/>
  <c r="P20" i="29"/>
  <c r="O20" i="29"/>
  <c r="N20" i="29"/>
  <c r="M20" i="29"/>
  <c r="L20" i="29"/>
  <c r="K20" i="29"/>
  <c r="J20" i="29"/>
  <c r="X19" i="29"/>
  <c r="W19" i="29"/>
  <c r="V19" i="29"/>
  <c r="U19" i="29"/>
  <c r="T19" i="29"/>
  <c r="S19" i="29"/>
  <c r="P19" i="29"/>
  <c r="O19" i="29"/>
  <c r="N19" i="29"/>
  <c r="M19" i="29"/>
  <c r="L19" i="29"/>
  <c r="K19" i="29"/>
  <c r="J19" i="29"/>
  <c r="X18" i="29"/>
  <c r="W18" i="29"/>
  <c r="V18" i="29"/>
  <c r="U18" i="29"/>
  <c r="T18" i="29"/>
  <c r="S18" i="29"/>
  <c r="P18" i="29"/>
  <c r="O18" i="29"/>
  <c r="N18" i="29"/>
  <c r="M18" i="29"/>
  <c r="L18" i="29"/>
  <c r="K18" i="29"/>
  <c r="J18" i="29"/>
  <c r="X17" i="29"/>
  <c r="W17" i="29"/>
  <c r="V17" i="29"/>
  <c r="U17" i="29"/>
  <c r="T17" i="29"/>
  <c r="S17" i="29"/>
  <c r="P17" i="29"/>
  <c r="O17" i="29"/>
  <c r="N17" i="29"/>
  <c r="M17" i="29"/>
  <c r="L17" i="29"/>
  <c r="K17" i="29"/>
  <c r="J17" i="29"/>
  <c r="X13" i="29"/>
  <c r="W13" i="29"/>
  <c r="V13" i="29"/>
  <c r="U13" i="29"/>
  <c r="T13" i="29"/>
  <c r="S13" i="29"/>
  <c r="P13" i="29"/>
  <c r="O13" i="29"/>
  <c r="N13" i="29"/>
  <c r="M13" i="29"/>
  <c r="L13" i="29"/>
  <c r="K13" i="29"/>
  <c r="J13" i="29"/>
  <c r="X12" i="29"/>
  <c r="W12" i="29"/>
  <c r="V12" i="29"/>
  <c r="U12" i="29"/>
  <c r="T12" i="29"/>
  <c r="S12" i="29"/>
  <c r="P12" i="29"/>
  <c r="O12" i="29"/>
  <c r="N12" i="29"/>
  <c r="M12" i="29"/>
  <c r="L12" i="29"/>
  <c r="K12" i="29"/>
  <c r="J12" i="29"/>
  <c r="X11" i="29"/>
  <c r="W11" i="29"/>
  <c r="V11" i="29"/>
  <c r="U11" i="29"/>
  <c r="T11" i="29"/>
  <c r="S11" i="29"/>
  <c r="P11" i="29"/>
  <c r="O11" i="29"/>
  <c r="N11" i="29"/>
  <c r="M11" i="29"/>
  <c r="L11" i="29"/>
  <c r="K11" i="29"/>
  <c r="J11" i="29"/>
  <c r="X10" i="29"/>
  <c r="W10" i="29"/>
  <c r="V10" i="29"/>
  <c r="U10" i="29"/>
  <c r="T10" i="29"/>
  <c r="S10" i="29"/>
  <c r="P10" i="29"/>
  <c r="O10" i="29"/>
  <c r="N10" i="29"/>
  <c r="M10" i="29"/>
  <c r="L10" i="29"/>
  <c r="K10" i="29"/>
  <c r="J10" i="29"/>
  <c r="X9" i="29"/>
  <c r="W9" i="29"/>
  <c r="V9" i="29"/>
  <c r="U9" i="29"/>
  <c r="T9" i="29"/>
  <c r="S9" i="29"/>
  <c r="P9" i="29"/>
  <c r="O9" i="29"/>
  <c r="N9" i="29"/>
  <c r="M9" i="29"/>
  <c r="L9" i="29"/>
  <c r="K9" i="29"/>
  <c r="J9" i="29"/>
  <c r="X8" i="29"/>
  <c r="W8" i="29"/>
  <c r="V8" i="29"/>
  <c r="U8" i="29"/>
  <c r="T8" i="29"/>
  <c r="S8" i="29"/>
  <c r="P8" i="29"/>
  <c r="O8" i="29"/>
  <c r="N8" i="29"/>
  <c r="M8" i="29"/>
  <c r="L8" i="29"/>
  <c r="K8" i="29"/>
  <c r="J8" i="29"/>
  <c r="X7" i="29"/>
  <c r="W7" i="29"/>
  <c r="V7" i="29"/>
  <c r="U7" i="29"/>
  <c r="T7" i="29"/>
  <c r="S7" i="29"/>
  <c r="P7" i="29"/>
  <c r="O7" i="29"/>
  <c r="N7" i="29"/>
  <c r="M7" i="29"/>
  <c r="L7" i="29"/>
  <c r="K7" i="29"/>
  <c r="J7" i="29"/>
  <c r="X6" i="29"/>
  <c r="W6" i="29"/>
  <c r="V6" i="29"/>
  <c r="U6" i="29"/>
  <c r="T6" i="29"/>
  <c r="S6" i="29"/>
  <c r="P6" i="29"/>
  <c r="O6" i="29"/>
  <c r="N6" i="29"/>
  <c r="M6" i="29"/>
  <c r="L6" i="29"/>
  <c r="K6" i="29"/>
  <c r="J6" i="29"/>
  <c r="X5" i="29"/>
  <c r="W5" i="29"/>
  <c r="V5" i="29"/>
  <c r="U5" i="29"/>
  <c r="T5" i="29"/>
  <c r="S5" i="29"/>
  <c r="P5" i="29"/>
  <c r="O5" i="29"/>
  <c r="N5" i="29"/>
  <c r="M5" i="29"/>
  <c r="L5" i="29"/>
  <c r="K5" i="29"/>
  <c r="J5" i="29"/>
  <c r="X4" i="29"/>
  <c r="W4" i="29"/>
  <c r="V4" i="29"/>
  <c r="U4" i="29"/>
  <c r="T4" i="29"/>
  <c r="S4" i="29"/>
  <c r="P4" i="29"/>
  <c r="O4" i="29"/>
  <c r="N4" i="29"/>
  <c r="M4" i="29"/>
  <c r="L4" i="29"/>
  <c r="K4" i="29"/>
  <c r="J4" i="29"/>
  <c r="X3" i="29"/>
  <c r="W3" i="29"/>
  <c r="V3" i="29"/>
  <c r="U3" i="29"/>
  <c r="T3" i="29"/>
  <c r="S3" i="29"/>
  <c r="P3" i="29"/>
  <c r="O3" i="29"/>
  <c r="N3" i="29"/>
  <c r="M3" i="29"/>
  <c r="L3" i="29"/>
  <c r="K3" i="29"/>
  <c r="J3" i="29"/>
  <c r="X2" i="29"/>
  <c r="W2" i="29"/>
  <c r="V2" i="29"/>
  <c r="U2" i="29"/>
  <c r="T2" i="29"/>
  <c r="S2" i="29"/>
  <c r="P2" i="29"/>
  <c r="O2" i="29"/>
  <c r="N2" i="29"/>
  <c r="M2" i="29"/>
  <c r="L2" i="29"/>
  <c r="K2" i="29"/>
  <c r="J2" i="29"/>
  <c r="X28" i="24"/>
  <c r="W28" i="24"/>
  <c r="V28" i="24"/>
  <c r="U28" i="24"/>
  <c r="T28" i="24"/>
  <c r="P28" i="24"/>
  <c r="O28" i="24"/>
  <c r="N28" i="24"/>
  <c r="M28" i="24"/>
  <c r="L28" i="24"/>
  <c r="K28" i="24"/>
  <c r="X27" i="24"/>
  <c r="W27" i="24"/>
  <c r="V27" i="24"/>
  <c r="U27" i="24"/>
  <c r="T27" i="24"/>
  <c r="S27" i="24"/>
  <c r="P27" i="24"/>
  <c r="O27" i="24"/>
  <c r="N27" i="24"/>
  <c r="M27" i="24"/>
  <c r="L27" i="24"/>
  <c r="K27" i="24"/>
  <c r="J27" i="24"/>
  <c r="X26" i="24"/>
  <c r="W26" i="24"/>
  <c r="V26" i="24"/>
  <c r="U26" i="24"/>
  <c r="T26" i="24"/>
  <c r="S26" i="24"/>
  <c r="P26" i="24"/>
  <c r="O26" i="24"/>
  <c r="N26" i="24"/>
  <c r="M26" i="24"/>
  <c r="L26" i="24"/>
  <c r="K26" i="24"/>
  <c r="J26" i="24"/>
  <c r="X25" i="24"/>
  <c r="W25" i="24"/>
  <c r="V25" i="24"/>
  <c r="U25" i="24"/>
  <c r="T25" i="24"/>
  <c r="S25" i="24"/>
  <c r="P25" i="24"/>
  <c r="O25" i="24"/>
  <c r="N25" i="24"/>
  <c r="M25" i="24"/>
  <c r="L25" i="24"/>
  <c r="K25" i="24"/>
  <c r="J25" i="24"/>
  <c r="X24" i="24"/>
  <c r="W24" i="24"/>
  <c r="V24" i="24"/>
  <c r="U24" i="24"/>
  <c r="T24" i="24"/>
  <c r="S24" i="24"/>
  <c r="P24" i="24"/>
  <c r="O24" i="24"/>
  <c r="N24" i="24"/>
  <c r="M24" i="24"/>
  <c r="L24" i="24"/>
  <c r="K24" i="24"/>
  <c r="J24" i="24"/>
  <c r="X23" i="24"/>
  <c r="W23" i="24"/>
  <c r="V23" i="24"/>
  <c r="U23" i="24"/>
  <c r="T23" i="24"/>
  <c r="S23" i="24"/>
  <c r="P23" i="24"/>
  <c r="O23" i="24"/>
  <c r="N23" i="24"/>
  <c r="M23" i="24"/>
  <c r="L23" i="24"/>
  <c r="K23" i="24"/>
  <c r="J23" i="24"/>
  <c r="X22" i="24"/>
  <c r="W22" i="24"/>
  <c r="V22" i="24"/>
  <c r="U22" i="24"/>
  <c r="T22" i="24"/>
  <c r="S22" i="24"/>
  <c r="P22" i="24"/>
  <c r="O22" i="24"/>
  <c r="N22" i="24"/>
  <c r="M22" i="24"/>
  <c r="L22" i="24"/>
  <c r="K22" i="24"/>
  <c r="J22" i="24"/>
  <c r="X21" i="24"/>
  <c r="W21" i="24"/>
  <c r="V21" i="24"/>
  <c r="U21" i="24"/>
  <c r="T21" i="24"/>
  <c r="S21" i="24"/>
  <c r="P21" i="24"/>
  <c r="O21" i="24"/>
  <c r="N21" i="24"/>
  <c r="M21" i="24"/>
  <c r="L21" i="24"/>
  <c r="K21" i="24"/>
  <c r="J21" i="24"/>
  <c r="X20" i="24"/>
  <c r="W20" i="24"/>
  <c r="V20" i="24"/>
  <c r="U20" i="24"/>
  <c r="T20" i="24"/>
  <c r="S20" i="24"/>
  <c r="P20" i="24"/>
  <c r="O20" i="24"/>
  <c r="N20" i="24"/>
  <c r="M20" i="24"/>
  <c r="L20" i="24"/>
  <c r="K20" i="24"/>
  <c r="J20" i="24"/>
  <c r="X19" i="24"/>
  <c r="W19" i="24"/>
  <c r="V19" i="24"/>
  <c r="U19" i="24"/>
  <c r="T19" i="24"/>
  <c r="S19" i="24"/>
  <c r="P19" i="24"/>
  <c r="O19" i="24"/>
  <c r="N19" i="24"/>
  <c r="M19" i="24"/>
  <c r="L19" i="24"/>
  <c r="K19" i="24"/>
  <c r="J19" i="24"/>
  <c r="X18" i="24"/>
  <c r="W18" i="24"/>
  <c r="V18" i="24"/>
  <c r="U18" i="24"/>
  <c r="T18" i="24"/>
  <c r="S18" i="24"/>
  <c r="P18" i="24"/>
  <c r="O18" i="24"/>
  <c r="N18" i="24"/>
  <c r="M18" i="24"/>
  <c r="L18" i="24"/>
  <c r="K18" i="24"/>
  <c r="J18" i="24"/>
  <c r="X17" i="24"/>
  <c r="W17" i="24"/>
  <c r="V17" i="24"/>
  <c r="U17" i="24"/>
  <c r="T17" i="24"/>
  <c r="S17" i="24"/>
  <c r="P17" i="24"/>
  <c r="O17" i="24"/>
  <c r="N17" i="24"/>
  <c r="M17" i="24"/>
  <c r="L17" i="24"/>
  <c r="K17" i="24"/>
  <c r="J17" i="24"/>
  <c r="X13" i="24"/>
  <c r="W13" i="24"/>
  <c r="V13" i="24"/>
  <c r="U13" i="24"/>
  <c r="T13" i="24"/>
  <c r="S13" i="24"/>
  <c r="P13" i="24"/>
  <c r="O13" i="24"/>
  <c r="N13" i="24"/>
  <c r="M13" i="24"/>
  <c r="L13" i="24"/>
  <c r="K13" i="24"/>
  <c r="J13" i="24"/>
  <c r="X12" i="24"/>
  <c r="W12" i="24"/>
  <c r="V12" i="24"/>
  <c r="U12" i="24"/>
  <c r="T12" i="24"/>
  <c r="S12" i="24"/>
  <c r="P12" i="24"/>
  <c r="O12" i="24"/>
  <c r="N12" i="24"/>
  <c r="M12" i="24"/>
  <c r="L12" i="24"/>
  <c r="K12" i="24"/>
  <c r="J12" i="24"/>
  <c r="X11" i="24"/>
  <c r="W11" i="24"/>
  <c r="V11" i="24"/>
  <c r="U11" i="24"/>
  <c r="T11" i="24"/>
  <c r="S11" i="24"/>
  <c r="P11" i="24"/>
  <c r="O11" i="24"/>
  <c r="N11" i="24"/>
  <c r="M11" i="24"/>
  <c r="L11" i="24"/>
  <c r="K11" i="24"/>
  <c r="J11" i="24"/>
  <c r="X10" i="24"/>
  <c r="W10" i="24"/>
  <c r="V10" i="24"/>
  <c r="U10" i="24"/>
  <c r="T10" i="24"/>
  <c r="S10" i="24"/>
  <c r="P10" i="24"/>
  <c r="O10" i="24"/>
  <c r="N10" i="24"/>
  <c r="M10" i="24"/>
  <c r="L10" i="24"/>
  <c r="K10" i="24"/>
  <c r="J10" i="24"/>
  <c r="X9" i="24"/>
  <c r="W9" i="24"/>
  <c r="V9" i="24"/>
  <c r="U9" i="24"/>
  <c r="T9" i="24"/>
  <c r="S9" i="24"/>
  <c r="P9" i="24"/>
  <c r="O9" i="24"/>
  <c r="N9" i="24"/>
  <c r="M9" i="24"/>
  <c r="L9" i="24"/>
  <c r="K9" i="24"/>
  <c r="J9" i="24"/>
  <c r="X8" i="24"/>
  <c r="W8" i="24"/>
  <c r="V8" i="24"/>
  <c r="U8" i="24"/>
  <c r="T8" i="24"/>
  <c r="S8" i="24"/>
  <c r="P8" i="24"/>
  <c r="O8" i="24"/>
  <c r="N8" i="24"/>
  <c r="M8" i="24"/>
  <c r="L8" i="24"/>
  <c r="K8" i="24"/>
  <c r="J8" i="24"/>
  <c r="X7" i="24"/>
  <c r="W7" i="24"/>
  <c r="V7" i="24"/>
  <c r="U7" i="24"/>
  <c r="T7" i="24"/>
  <c r="S7" i="24"/>
  <c r="P7" i="24"/>
  <c r="O7" i="24"/>
  <c r="N7" i="24"/>
  <c r="M7" i="24"/>
  <c r="L7" i="24"/>
  <c r="K7" i="24"/>
  <c r="J7" i="24"/>
  <c r="X6" i="24"/>
  <c r="W6" i="24"/>
  <c r="V6" i="24"/>
  <c r="U6" i="24"/>
  <c r="T6" i="24"/>
  <c r="S6" i="24"/>
  <c r="P6" i="24"/>
  <c r="O6" i="24"/>
  <c r="N6" i="24"/>
  <c r="M6" i="24"/>
  <c r="L6" i="24"/>
  <c r="K6" i="24"/>
  <c r="J6" i="24"/>
  <c r="X5" i="24"/>
  <c r="W5" i="24"/>
  <c r="V5" i="24"/>
  <c r="U5" i="24"/>
  <c r="T5" i="24"/>
  <c r="S5" i="24"/>
  <c r="P5" i="24"/>
  <c r="O5" i="24"/>
  <c r="N5" i="24"/>
  <c r="M5" i="24"/>
  <c r="L5" i="24"/>
  <c r="K5" i="24"/>
  <c r="J5" i="24"/>
  <c r="X4" i="24"/>
  <c r="W4" i="24"/>
  <c r="V4" i="24"/>
  <c r="U4" i="24"/>
  <c r="T4" i="24"/>
  <c r="S4" i="24"/>
  <c r="P4" i="24"/>
  <c r="O4" i="24"/>
  <c r="N4" i="24"/>
  <c r="M4" i="24"/>
  <c r="L4" i="24"/>
  <c r="K4" i="24"/>
  <c r="J4" i="24"/>
  <c r="X3" i="24"/>
  <c r="W3" i="24"/>
  <c r="V3" i="24"/>
  <c r="U3" i="24"/>
  <c r="T3" i="24"/>
  <c r="S3" i="24"/>
  <c r="P3" i="24"/>
  <c r="O3" i="24"/>
  <c r="N3" i="24"/>
  <c r="M3" i="24"/>
  <c r="L3" i="24"/>
  <c r="K3" i="24"/>
  <c r="J3" i="24"/>
  <c r="X2" i="24"/>
  <c r="W2" i="24"/>
  <c r="V2" i="24"/>
  <c r="U2" i="24"/>
  <c r="T2" i="24"/>
  <c r="S2" i="24"/>
  <c r="P2" i="24"/>
  <c r="O2" i="24"/>
  <c r="N2" i="24"/>
  <c r="M2" i="24"/>
  <c r="L2" i="24"/>
  <c r="K2" i="24"/>
  <c r="J2" i="24"/>
  <c r="AA28" i="23"/>
  <c r="Z28" i="23"/>
  <c r="Y28" i="23"/>
  <c r="X28" i="23"/>
  <c r="W28" i="23"/>
  <c r="V28" i="23"/>
  <c r="R28" i="23"/>
  <c r="Q28" i="23"/>
  <c r="P28" i="23"/>
  <c r="O28" i="23"/>
  <c r="N28" i="23"/>
  <c r="M28" i="23"/>
  <c r="L28" i="23"/>
  <c r="AA27" i="23"/>
  <c r="Z27" i="23"/>
  <c r="Y27" i="23"/>
  <c r="X27" i="23"/>
  <c r="W27" i="23"/>
  <c r="V27" i="23"/>
  <c r="R27" i="23"/>
  <c r="Q27" i="23"/>
  <c r="P27" i="23"/>
  <c r="O27" i="23"/>
  <c r="N27" i="23"/>
  <c r="M27" i="23"/>
  <c r="L27" i="23"/>
  <c r="AA26" i="23"/>
  <c r="Z26" i="23"/>
  <c r="Y26" i="23"/>
  <c r="X26" i="23"/>
  <c r="W26" i="23"/>
  <c r="V26" i="23"/>
  <c r="R26" i="23"/>
  <c r="Q26" i="23"/>
  <c r="P26" i="23"/>
  <c r="O26" i="23"/>
  <c r="N26" i="23"/>
  <c r="M26" i="23"/>
  <c r="L26" i="23"/>
  <c r="AA25" i="23"/>
  <c r="Z25" i="23"/>
  <c r="Y25" i="23"/>
  <c r="X25" i="23"/>
  <c r="W25" i="23"/>
  <c r="V25" i="23"/>
  <c r="R25" i="23"/>
  <c r="Q25" i="23"/>
  <c r="P25" i="23"/>
  <c r="O25" i="23"/>
  <c r="N25" i="23"/>
  <c r="M25" i="23"/>
  <c r="L25" i="23"/>
  <c r="AA24" i="23"/>
  <c r="Z24" i="23"/>
  <c r="Y24" i="23"/>
  <c r="X24" i="23"/>
  <c r="W24" i="23"/>
  <c r="V24" i="23"/>
  <c r="R24" i="23"/>
  <c r="Q24" i="23"/>
  <c r="P24" i="23"/>
  <c r="O24" i="23"/>
  <c r="N24" i="23"/>
  <c r="M24" i="23"/>
  <c r="L24" i="23"/>
  <c r="AA23" i="23"/>
  <c r="Z23" i="23"/>
  <c r="Y23" i="23"/>
  <c r="X23" i="23"/>
  <c r="W23" i="23"/>
  <c r="V23" i="23"/>
  <c r="R23" i="23"/>
  <c r="Q23" i="23"/>
  <c r="P23" i="23"/>
  <c r="O23" i="23"/>
  <c r="N23" i="23"/>
  <c r="M23" i="23"/>
  <c r="L23" i="23"/>
  <c r="AA22" i="23"/>
  <c r="Z22" i="23"/>
  <c r="Y22" i="23"/>
  <c r="X22" i="23"/>
  <c r="W22" i="23"/>
  <c r="V22" i="23"/>
  <c r="R22" i="23"/>
  <c r="Q22" i="23"/>
  <c r="P22" i="23"/>
  <c r="O22" i="23"/>
  <c r="N22" i="23"/>
  <c r="M22" i="23"/>
  <c r="L22" i="23"/>
  <c r="AA21" i="23"/>
  <c r="Z21" i="23"/>
  <c r="Y21" i="23"/>
  <c r="X21" i="23"/>
  <c r="W21" i="23"/>
  <c r="V21" i="23"/>
  <c r="R21" i="23"/>
  <c r="Q21" i="23"/>
  <c r="P21" i="23"/>
  <c r="O21" i="23"/>
  <c r="N21" i="23"/>
  <c r="M21" i="23"/>
  <c r="L21" i="23"/>
  <c r="AA20" i="23"/>
  <c r="Z20" i="23"/>
  <c r="Y20" i="23"/>
  <c r="X20" i="23"/>
  <c r="W20" i="23"/>
  <c r="V20" i="23"/>
  <c r="R20" i="23"/>
  <c r="Q20" i="23"/>
  <c r="P20" i="23"/>
  <c r="O20" i="23"/>
  <c r="N20" i="23"/>
  <c r="M20" i="23"/>
  <c r="L20" i="23"/>
  <c r="AA19" i="23"/>
  <c r="Z19" i="23"/>
  <c r="Y19" i="23"/>
  <c r="X19" i="23"/>
  <c r="W19" i="23"/>
  <c r="V19" i="23"/>
  <c r="R19" i="23"/>
  <c r="Q19" i="23"/>
  <c r="P19" i="23"/>
  <c r="O19" i="23"/>
  <c r="N19" i="23"/>
  <c r="M19" i="23"/>
  <c r="L19" i="23"/>
  <c r="AA18" i="23"/>
  <c r="Z18" i="23"/>
  <c r="Y18" i="23"/>
  <c r="X18" i="23"/>
  <c r="W18" i="23"/>
  <c r="V18" i="23"/>
  <c r="R18" i="23"/>
  <c r="Q18" i="23"/>
  <c r="P18" i="23"/>
  <c r="O18" i="23"/>
  <c r="N18" i="23"/>
  <c r="M18" i="23"/>
  <c r="L18" i="23"/>
  <c r="AA17" i="23"/>
  <c r="Z17" i="23"/>
  <c r="Y17" i="23"/>
  <c r="X17" i="23"/>
  <c r="W17" i="23"/>
  <c r="V17" i="23"/>
  <c r="U17" i="23"/>
  <c r="R17" i="23"/>
  <c r="Q17" i="23"/>
  <c r="P17" i="23"/>
  <c r="O17" i="23"/>
  <c r="N17" i="23"/>
  <c r="M17" i="23"/>
  <c r="L17" i="23"/>
  <c r="K17" i="23"/>
  <c r="AA13" i="23"/>
  <c r="Z13" i="23"/>
  <c r="Y13" i="23"/>
  <c r="X13" i="23"/>
  <c r="W13" i="23"/>
  <c r="V13" i="23"/>
  <c r="R13" i="23"/>
  <c r="Q13" i="23"/>
  <c r="P13" i="23"/>
  <c r="O13" i="23"/>
  <c r="N13" i="23"/>
  <c r="M13" i="23"/>
  <c r="L13" i="23"/>
  <c r="AA12" i="23"/>
  <c r="Z12" i="23"/>
  <c r="Y12" i="23"/>
  <c r="X12" i="23"/>
  <c r="W12" i="23"/>
  <c r="V12" i="23"/>
  <c r="R12" i="23"/>
  <c r="Q12" i="23"/>
  <c r="P12" i="23"/>
  <c r="O12" i="23"/>
  <c r="N12" i="23"/>
  <c r="M12" i="23"/>
  <c r="L12" i="23"/>
  <c r="AA11" i="23"/>
  <c r="Z11" i="23"/>
  <c r="Y11" i="23"/>
  <c r="X11" i="23"/>
  <c r="W11" i="23"/>
  <c r="V11" i="23"/>
  <c r="R11" i="23"/>
  <c r="Q11" i="23"/>
  <c r="P11" i="23"/>
  <c r="O11" i="23"/>
  <c r="N11" i="23"/>
  <c r="M11" i="23"/>
  <c r="L11" i="23"/>
  <c r="AA10" i="23"/>
  <c r="Z10" i="23"/>
  <c r="Y10" i="23"/>
  <c r="X10" i="23"/>
  <c r="W10" i="23"/>
  <c r="V10" i="23"/>
  <c r="R10" i="23"/>
  <c r="Q10" i="23"/>
  <c r="P10" i="23"/>
  <c r="O10" i="23"/>
  <c r="N10" i="23"/>
  <c r="M10" i="23"/>
  <c r="L10" i="23"/>
  <c r="AA9" i="23"/>
  <c r="Z9" i="23"/>
  <c r="Y9" i="23"/>
  <c r="X9" i="23"/>
  <c r="W9" i="23"/>
  <c r="V9" i="23"/>
  <c r="R9" i="23"/>
  <c r="Q9" i="23"/>
  <c r="P9" i="23"/>
  <c r="O9" i="23"/>
  <c r="N9" i="23"/>
  <c r="M9" i="23"/>
  <c r="L9" i="23"/>
  <c r="AA8" i="23"/>
  <c r="Z8" i="23"/>
  <c r="Y8" i="23"/>
  <c r="X8" i="23"/>
  <c r="W8" i="23"/>
  <c r="V8" i="23"/>
  <c r="R8" i="23"/>
  <c r="Q8" i="23"/>
  <c r="P8" i="23"/>
  <c r="O8" i="23"/>
  <c r="N8" i="23"/>
  <c r="M8" i="23"/>
  <c r="L8" i="23"/>
  <c r="AA7" i="23"/>
  <c r="Z7" i="23"/>
  <c r="Y7" i="23"/>
  <c r="X7" i="23"/>
  <c r="W7" i="23"/>
  <c r="V7" i="23"/>
  <c r="R7" i="23"/>
  <c r="Q7" i="23"/>
  <c r="P7" i="23"/>
  <c r="O7" i="23"/>
  <c r="N7" i="23"/>
  <c r="M7" i="23"/>
  <c r="L7" i="23"/>
  <c r="AA6" i="23"/>
  <c r="Z6" i="23"/>
  <c r="Y6" i="23"/>
  <c r="X6" i="23"/>
  <c r="W6" i="23"/>
  <c r="V6" i="23"/>
  <c r="R6" i="23"/>
  <c r="Q6" i="23"/>
  <c r="P6" i="23"/>
  <c r="O6" i="23"/>
  <c r="N6" i="23"/>
  <c r="M6" i="23"/>
  <c r="L6" i="23"/>
  <c r="AA5" i="23"/>
  <c r="Z5" i="23"/>
  <c r="Y5" i="23"/>
  <c r="X5" i="23"/>
  <c r="W5" i="23"/>
  <c r="V5" i="23"/>
  <c r="R5" i="23"/>
  <c r="Q5" i="23"/>
  <c r="P5" i="23"/>
  <c r="O5" i="23"/>
  <c r="N5" i="23"/>
  <c r="M5" i="23"/>
  <c r="L5" i="23"/>
  <c r="AA4" i="23"/>
  <c r="Z4" i="23"/>
  <c r="Y4" i="23"/>
  <c r="X4" i="23"/>
  <c r="W4" i="23"/>
  <c r="V4" i="23"/>
  <c r="R4" i="23"/>
  <c r="Q4" i="23"/>
  <c r="P4" i="23"/>
  <c r="O4" i="23"/>
  <c r="N4" i="23"/>
  <c r="M4" i="23"/>
  <c r="L4" i="23"/>
  <c r="AA3" i="23"/>
  <c r="Z3" i="23"/>
  <c r="Y3" i="23"/>
  <c r="X3" i="23"/>
  <c r="W3" i="23"/>
  <c r="V3" i="23"/>
  <c r="R3" i="23"/>
  <c r="Q3" i="23"/>
  <c r="P3" i="23"/>
  <c r="O3" i="23"/>
  <c r="N3" i="23"/>
  <c r="M3" i="23"/>
  <c r="L3" i="23"/>
  <c r="AA2" i="23"/>
  <c r="Z2" i="23"/>
  <c r="Y2" i="23"/>
  <c r="X2" i="23"/>
  <c r="W2" i="23"/>
  <c r="V2" i="23"/>
  <c r="R2" i="23"/>
  <c r="Q2" i="23"/>
  <c r="P2" i="23"/>
  <c r="O2" i="23"/>
  <c r="N2" i="23"/>
  <c r="M2" i="23"/>
  <c r="L2" i="23"/>
  <c r="X28" i="21"/>
  <c r="W28" i="21"/>
  <c r="V28" i="21"/>
  <c r="U28" i="21"/>
  <c r="T28" i="21"/>
  <c r="S28" i="21"/>
  <c r="P28" i="21"/>
  <c r="O28" i="21"/>
  <c r="N28" i="21"/>
  <c r="M28" i="21"/>
  <c r="L28" i="21"/>
  <c r="K28" i="21"/>
  <c r="J28" i="21"/>
  <c r="X27" i="21"/>
  <c r="W27" i="21"/>
  <c r="V27" i="21"/>
  <c r="U27" i="21"/>
  <c r="T27" i="21"/>
  <c r="S27" i="21"/>
  <c r="P27" i="21"/>
  <c r="O27" i="21"/>
  <c r="N27" i="21"/>
  <c r="M27" i="21"/>
  <c r="L27" i="21"/>
  <c r="K27" i="21"/>
  <c r="J27" i="21"/>
  <c r="X26" i="21"/>
  <c r="W26" i="21"/>
  <c r="V26" i="21"/>
  <c r="U26" i="21"/>
  <c r="T26" i="21"/>
  <c r="S26" i="21"/>
  <c r="P26" i="21"/>
  <c r="O26" i="21"/>
  <c r="N26" i="21"/>
  <c r="M26" i="21"/>
  <c r="L26" i="21"/>
  <c r="K26" i="21"/>
  <c r="J26" i="21"/>
  <c r="X25" i="21"/>
  <c r="W25" i="21"/>
  <c r="V25" i="21"/>
  <c r="U25" i="21"/>
  <c r="T25" i="21"/>
  <c r="S25" i="21"/>
  <c r="P25" i="21"/>
  <c r="O25" i="21"/>
  <c r="N25" i="21"/>
  <c r="M25" i="21"/>
  <c r="L25" i="21"/>
  <c r="K25" i="21"/>
  <c r="J25" i="21"/>
  <c r="X24" i="21"/>
  <c r="W24" i="21"/>
  <c r="V24" i="21"/>
  <c r="U24" i="21"/>
  <c r="T24" i="21"/>
  <c r="S24" i="21"/>
  <c r="P24" i="21"/>
  <c r="O24" i="21"/>
  <c r="N24" i="21"/>
  <c r="M24" i="21"/>
  <c r="L24" i="21"/>
  <c r="K24" i="21"/>
  <c r="J24" i="21"/>
  <c r="X23" i="21"/>
  <c r="W23" i="21"/>
  <c r="V23" i="21"/>
  <c r="U23" i="21"/>
  <c r="T23" i="21"/>
  <c r="S23" i="21"/>
  <c r="P23" i="21"/>
  <c r="O23" i="21"/>
  <c r="N23" i="21"/>
  <c r="M23" i="21"/>
  <c r="L23" i="21"/>
  <c r="K23" i="21"/>
  <c r="J23" i="21"/>
  <c r="X22" i="21"/>
  <c r="W22" i="21"/>
  <c r="V22" i="21"/>
  <c r="U22" i="21"/>
  <c r="T22" i="21"/>
  <c r="S22" i="21"/>
  <c r="P22" i="21"/>
  <c r="O22" i="21"/>
  <c r="N22" i="21"/>
  <c r="M22" i="21"/>
  <c r="L22" i="21"/>
  <c r="K22" i="21"/>
  <c r="J22" i="21"/>
  <c r="X21" i="21"/>
  <c r="W21" i="21"/>
  <c r="V21" i="21"/>
  <c r="U21" i="21"/>
  <c r="T21" i="21"/>
  <c r="S21" i="21"/>
  <c r="P21" i="21"/>
  <c r="O21" i="21"/>
  <c r="N21" i="21"/>
  <c r="M21" i="21"/>
  <c r="L21" i="21"/>
  <c r="K21" i="21"/>
  <c r="J21" i="21"/>
  <c r="X20" i="21"/>
  <c r="W20" i="21"/>
  <c r="V20" i="21"/>
  <c r="U20" i="21"/>
  <c r="T20" i="21"/>
  <c r="S20" i="21"/>
  <c r="P20" i="21"/>
  <c r="O20" i="21"/>
  <c r="N20" i="21"/>
  <c r="M20" i="21"/>
  <c r="L20" i="21"/>
  <c r="K20" i="21"/>
  <c r="J20" i="21"/>
  <c r="X19" i="21"/>
  <c r="W19" i="21"/>
  <c r="V19" i="21"/>
  <c r="U19" i="21"/>
  <c r="T19" i="21"/>
  <c r="S19" i="21"/>
  <c r="P19" i="21"/>
  <c r="O19" i="21"/>
  <c r="N19" i="21"/>
  <c r="M19" i="21"/>
  <c r="L19" i="21"/>
  <c r="K19" i="21"/>
  <c r="J19" i="21"/>
  <c r="X18" i="21"/>
  <c r="W18" i="21"/>
  <c r="V18" i="21"/>
  <c r="U18" i="21"/>
  <c r="T18" i="21"/>
  <c r="S18" i="21"/>
  <c r="P18" i="21"/>
  <c r="O18" i="21"/>
  <c r="N18" i="21"/>
  <c r="M18" i="21"/>
  <c r="L18" i="21"/>
  <c r="K18" i="21"/>
  <c r="J18" i="21"/>
  <c r="X17" i="21"/>
  <c r="W17" i="21"/>
  <c r="V17" i="21"/>
  <c r="U17" i="21"/>
  <c r="T17" i="21"/>
  <c r="S17" i="21"/>
  <c r="P17" i="21"/>
  <c r="O17" i="21"/>
  <c r="N17" i="21"/>
  <c r="M17" i="21"/>
  <c r="L17" i="21"/>
  <c r="K17" i="21"/>
  <c r="J17" i="21"/>
  <c r="X13" i="21"/>
  <c r="W13" i="21"/>
  <c r="V13" i="21"/>
  <c r="U13" i="21"/>
  <c r="T13" i="21"/>
  <c r="S13" i="21"/>
  <c r="P13" i="21"/>
  <c r="O13" i="21"/>
  <c r="N13" i="21"/>
  <c r="M13" i="21"/>
  <c r="L13" i="21"/>
  <c r="K13" i="21"/>
  <c r="J13" i="21"/>
  <c r="X12" i="21"/>
  <c r="W12" i="21"/>
  <c r="V12" i="21"/>
  <c r="U12" i="21"/>
  <c r="T12" i="21"/>
  <c r="S12" i="21"/>
  <c r="P12" i="21"/>
  <c r="O12" i="21"/>
  <c r="N12" i="21"/>
  <c r="M12" i="21"/>
  <c r="L12" i="21"/>
  <c r="K12" i="21"/>
  <c r="J12" i="21"/>
  <c r="X11" i="21"/>
  <c r="W11" i="21"/>
  <c r="V11" i="21"/>
  <c r="U11" i="21"/>
  <c r="T11" i="21"/>
  <c r="S11" i="21"/>
  <c r="P11" i="21"/>
  <c r="O11" i="21"/>
  <c r="N11" i="21"/>
  <c r="M11" i="21"/>
  <c r="L11" i="21"/>
  <c r="K11" i="21"/>
  <c r="J11" i="21"/>
  <c r="X10" i="21"/>
  <c r="W10" i="21"/>
  <c r="V10" i="21"/>
  <c r="U10" i="21"/>
  <c r="T10" i="21"/>
  <c r="S10" i="21"/>
  <c r="P10" i="21"/>
  <c r="O10" i="21"/>
  <c r="N10" i="21"/>
  <c r="M10" i="21"/>
  <c r="L10" i="21"/>
  <c r="K10" i="21"/>
  <c r="J10" i="21"/>
  <c r="X9" i="21"/>
  <c r="W9" i="21"/>
  <c r="V9" i="21"/>
  <c r="U9" i="21"/>
  <c r="T9" i="21"/>
  <c r="S9" i="21"/>
  <c r="P9" i="21"/>
  <c r="O9" i="21"/>
  <c r="N9" i="21"/>
  <c r="M9" i="21"/>
  <c r="L9" i="21"/>
  <c r="K9" i="21"/>
  <c r="J9" i="21"/>
  <c r="X8" i="21"/>
  <c r="W8" i="21"/>
  <c r="V8" i="21"/>
  <c r="U8" i="21"/>
  <c r="T8" i="21"/>
  <c r="S8" i="21"/>
  <c r="P8" i="21"/>
  <c r="O8" i="21"/>
  <c r="N8" i="21"/>
  <c r="M8" i="21"/>
  <c r="L8" i="21"/>
  <c r="K8" i="21"/>
  <c r="J8" i="21"/>
  <c r="X7" i="21"/>
  <c r="W7" i="21"/>
  <c r="V7" i="21"/>
  <c r="U7" i="21"/>
  <c r="T7" i="21"/>
  <c r="S7" i="21"/>
  <c r="P7" i="21"/>
  <c r="O7" i="21"/>
  <c r="N7" i="21"/>
  <c r="M7" i="21"/>
  <c r="L7" i="21"/>
  <c r="K7" i="21"/>
  <c r="J7" i="21"/>
  <c r="X6" i="21"/>
  <c r="W6" i="21"/>
  <c r="V6" i="21"/>
  <c r="U6" i="21"/>
  <c r="T6" i="21"/>
  <c r="S6" i="21"/>
  <c r="P6" i="21"/>
  <c r="O6" i="21"/>
  <c r="N6" i="21"/>
  <c r="M6" i="21"/>
  <c r="L6" i="21"/>
  <c r="K6" i="21"/>
  <c r="J6" i="21"/>
  <c r="X5" i="21"/>
  <c r="W5" i="21"/>
  <c r="V5" i="21"/>
  <c r="U5" i="21"/>
  <c r="T5" i="21"/>
  <c r="S5" i="21"/>
  <c r="P5" i="21"/>
  <c r="O5" i="21"/>
  <c r="N5" i="21"/>
  <c r="M5" i="21"/>
  <c r="L5" i="21"/>
  <c r="K5" i="21"/>
  <c r="J5" i="21"/>
  <c r="X4" i="21"/>
  <c r="W4" i="21"/>
  <c r="V4" i="21"/>
  <c r="U4" i="21"/>
  <c r="T4" i="21"/>
  <c r="S4" i="21"/>
  <c r="P4" i="21"/>
  <c r="O4" i="21"/>
  <c r="N4" i="21"/>
  <c r="M4" i="21"/>
  <c r="L4" i="21"/>
  <c r="K4" i="21"/>
  <c r="J4" i="21"/>
  <c r="X3" i="21"/>
  <c r="W3" i="21"/>
  <c r="V3" i="21"/>
  <c r="U3" i="21"/>
  <c r="T3" i="21"/>
  <c r="S3" i="21"/>
  <c r="P3" i="21"/>
  <c r="O3" i="21"/>
  <c r="N3" i="21"/>
  <c r="M3" i="21"/>
  <c r="L3" i="21"/>
  <c r="K3" i="21"/>
  <c r="J3" i="21"/>
  <c r="X2" i="21"/>
  <c r="W2" i="21"/>
  <c r="V2" i="21"/>
  <c r="U2" i="21"/>
  <c r="T2" i="21"/>
  <c r="S2" i="21"/>
  <c r="P2" i="21"/>
  <c r="O2" i="21"/>
  <c r="N2" i="21"/>
  <c r="M2" i="21"/>
  <c r="L2" i="21"/>
  <c r="K2" i="21"/>
  <c r="J2" i="21"/>
  <c r="AA28" i="19"/>
  <c r="Z28" i="19"/>
  <c r="Y28" i="19"/>
  <c r="X28" i="19"/>
  <c r="W28" i="19"/>
  <c r="V28" i="19"/>
  <c r="R28" i="19"/>
  <c r="Q28" i="19"/>
  <c r="P28" i="19"/>
  <c r="O28" i="19"/>
  <c r="N28" i="19"/>
  <c r="M28" i="19"/>
  <c r="L28" i="19"/>
  <c r="AA27" i="19"/>
  <c r="Z27" i="19"/>
  <c r="Y27" i="19"/>
  <c r="X27" i="19"/>
  <c r="W27" i="19"/>
  <c r="V27" i="19"/>
  <c r="R27" i="19"/>
  <c r="Q27" i="19"/>
  <c r="P27" i="19"/>
  <c r="O27" i="19"/>
  <c r="N27" i="19"/>
  <c r="M27" i="19"/>
  <c r="L27" i="19"/>
  <c r="AA26" i="19"/>
  <c r="Z26" i="19"/>
  <c r="Y26" i="19"/>
  <c r="X26" i="19"/>
  <c r="W26" i="19"/>
  <c r="V26" i="19"/>
  <c r="R26" i="19"/>
  <c r="Q26" i="19"/>
  <c r="P26" i="19"/>
  <c r="O26" i="19"/>
  <c r="N26" i="19"/>
  <c r="M26" i="19"/>
  <c r="L26" i="19"/>
  <c r="AA25" i="19"/>
  <c r="Z25" i="19"/>
  <c r="Y25" i="19"/>
  <c r="X25" i="19"/>
  <c r="W25" i="19"/>
  <c r="V25" i="19"/>
  <c r="R25" i="19"/>
  <c r="Q25" i="19"/>
  <c r="P25" i="19"/>
  <c r="O25" i="19"/>
  <c r="N25" i="19"/>
  <c r="M25" i="19"/>
  <c r="L25" i="19"/>
  <c r="AA24" i="19"/>
  <c r="Z24" i="19"/>
  <c r="Y24" i="19"/>
  <c r="X24" i="19"/>
  <c r="W24" i="19"/>
  <c r="V24" i="19"/>
  <c r="R24" i="19"/>
  <c r="Q24" i="19"/>
  <c r="P24" i="19"/>
  <c r="O24" i="19"/>
  <c r="N24" i="19"/>
  <c r="M24" i="19"/>
  <c r="L24" i="19"/>
  <c r="AA23" i="19"/>
  <c r="Z23" i="19"/>
  <c r="Y23" i="19"/>
  <c r="X23" i="19"/>
  <c r="W23" i="19"/>
  <c r="V23" i="19"/>
  <c r="R23" i="19"/>
  <c r="Q23" i="19"/>
  <c r="P23" i="19"/>
  <c r="O23" i="19"/>
  <c r="N23" i="19"/>
  <c r="M23" i="19"/>
  <c r="L23" i="19"/>
  <c r="AA22" i="19"/>
  <c r="Z22" i="19"/>
  <c r="Y22" i="19"/>
  <c r="X22" i="19"/>
  <c r="W22" i="19"/>
  <c r="V22" i="19"/>
  <c r="R22" i="19"/>
  <c r="Q22" i="19"/>
  <c r="P22" i="19"/>
  <c r="O22" i="19"/>
  <c r="N22" i="19"/>
  <c r="M22" i="19"/>
  <c r="L22" i="19"/>
  <c r="AA21" i="19"/>
  <c r="Z21" i="19"/>
  <c r="Y21" i="19"/>
  <c r="X21" i="19"/>
  <c r="W21" i="19"/>
  <c r="V21" i="19"/>
  <c r="R21" i="19"/>
  <c r="Q21" i="19"/>
  <c r="P21" i="19"/>
  <c r="O21" i="19"/>
  <c r="N21" i="19"/>
  <c r="M21" i="19"/>
  <c r="L21" i="19"/>
  <c r="AA20" i="19"/>
  <c r="Z20" i="19"/>
  <c r="Y20" i="19"/>
  <c r="X20" i="19"/>
  <c r="W20" i="19"/>
  <c r="V20" i="19"/>
  <c r="R20" i="19"/>
  <c r="Q20" i="19"/>
  <c r="P20" i="19"/>
  <c r="O20" i="19"/>
  <c r="N20" i="19"/>
  <c r="M20" i="19"/>
  <c r="L20" i="19"/>
  <c r="AA19" i="19"/>
  <c r="Z19" i="19"/>
  <c r="Y19" i="19"/>
  <c r="X19" i="19"/>
  <c r="W19" i="19"/>
  <c r="V19" i="19"/>
  <c r="R19" i="19"/>
  <c r="Q19" i="19"/>
  <c r="P19" i="19"/>
  <c r="O19" i="19"/>
  <c r="N19" i="19"/>
  <c r="M19" i="19"/>
  <c r="L19" i="19"/>
  <c r="AA18" i="19"/>
  <c r="Z18" i="19"/>
  <c r="Y18" i="19"/>
  <c r="X18" i="19"/>
  <c r="W18" i="19"/>
  <c r="V18" i="19"/>
  <c r="R18" i="19"/>
  <c r="Q18" i="19"/>
  <c r="P18" i="19"/>
  <c r="O18" i="19"/>
  <c r="N18" i="19"/>
  <c r="M18" i="19"/>
  <c r="L18" i="19"/>
  <c r="AA17" i="19"/>
  <c r="Z17" i="19"/>
  <c r="Y17" i="19"/>
  <c r="X17" i="19"/>
  <c r="W17" i="19"/>
  <c r="V17" i="19"/>
  <c r="U17" i="19"/>
  <c r="R17" i="19"/>
  <c r="Q17" i="19"/>
  <c r="P17" i="19"/>
  <c r="O17" i="19"/>
  <c r="N17" i="19"/>
  <c r="M17" i="19"/>
  <c r="L17" i="19"/>
  <c r="K17" i="19"/>
  <c r="AA13" i="19"/>
  <c r="Z13" i="19"/>
  <c r="Y13" i="19"/>
  <c r="X13" i="19"/>
  <c r="W13" i="19"/>
  <c r="V13" i="19"/>
  <c r="R13" i="19"/>
  <c r="Q13" i="19"/>
  <c r="P13" i="19"/>
  <c r="O13" i="19"/>
  <c r="N13" i="19"/>
  <c r="M13" i="19"/>
  <c r="L13" i="19"/>
  <c r="AA12" i="19"/>
  <c r="Z12" i="19"/>
  <c r="Y12" i="19"/>
  <c r="X12" i="19"/>
  <c r="W12" i="19"/>
  <c r="V12" i="19"/>
  <c r="R12" i="19"/>
  <c r="Q12" i="19"/>
  <c r="P12" i="19"/>
  <c r="O12" i="19"/>
  <c r="N12" i="19"/>
  <c r="M12" i="19"/>
  <c r="L12" i="19"/>
  <c r="AA11" i="19"/>
  <c r="Z11" i="19"/>
  <c r="Y11" i="19"/>
  <c r="X11" i="19"/>
  <c r="W11" i="19"/>
  <c r="V11" i="19"/>
  <c r="R11" i="19"/>
  <c r="Q11" i="19"/>
  <c r="P11" i="19"/>
  <c r="O11" i="19"/>
  <c r="N11" i="19"/>
  <c r="M11" i="19"/>
  <c r="L11" i="19"/>
  <c r="AA10" i="19"/>
  <c r="Z10" i="19"/>
  <c r="Y10" i="19"/>
  <c r="X10" i="19"/>
  <c r="W10" i="19"/>
  <c r="V10" i="19"/>
  <c r="R10" i="19"/>
  <c r="Q10" i="19"/>
  <c r="P10" i="19"/>
  <c r="O10" i="19"/>
  <c r="N10" i="19"/>
  <c r="M10" i="19"/>
  <c r="L10" i="19"/>
  <c r="AA9" i="19"/>
  <c r="Z9" i="19"/>
  <c r="Y9" i="19"/>
  <c r="X9" i="19"/>
  <c r="W9" i="19"/>
  <c r="V9" i="19"/>
  <c r="R9" i="19"/>
  <c r="Q9" i="19"/>
  <c r="P9" i="19"/>
  <c r="O9" i="19"/>
  <c r="N9" i="19"/>
  <c r="M9" i="19"/>
  <c r="L9" i="19"/>
  <c r="AA8" i="19"/>
  <c r="Z8" i="19"/>
  <c r="Y8" i="19"/>
  <c r="X8" i="19"/>
  <c r="W8" i="19"/>
  <c r="V8" i="19"/>
  <c r="R8" i="19"/>
  <c r="Q8" i="19"/>
  <c r="P8" i="19"/>
  <c r="O8" i="19"/>
  <c r="N8" i="19"/>
  <c r="M8" i="19"/>
  <c r="L8" i="19"/>
  <c r="AA7" i="19"/>
  <c r="Z7" i="19"/>
  <c r="Y7" i="19"/>
  <c r="X7" i="19"/>
  <c r="W7" i="19"/>
  <c r="V7" i="19"/>
  <c r="R7" i="19"/>
  <c r="Q7" i="19"/>
  <c r="P7" i="19"/>
  <c r="O7" i="19"/>
  <c r="N7" i="19"/>
  <c r="M7" i="19"/>
  <c r="L7" i="19"/>
  <c r="AA6" i="19"/>
  <c r="Z6" i="19"/>
  <c r="Y6" i="19"/>
  <c r="X6" i="19"/>
  <c r="W6" i="19"/>
  <c r="V6" i="19"/>
  <c r="R6" i="19"/>
  <c r="Q6" i="19"/>
  <c r="P6" i="19"/>
  <c r="O6" i="19"/>
  <c r="N6" i="19"/>
  <c r="M6" i="19"/>
  <c r="L6" i="19"/>
  <c r="AA5" i="19"/>
  <c r="Z5" i="19"/>
  <c r="Y5" i="19"/>
  <c r="X5" i="19"/>
  <c r="W5" i="19"/>
  <c r="V5" i="19"/>
  <c r="R5" i="19"/>
  <c r="Q5" i="19"/>
  <c r="P5" i="19"/>
  <c r="O5" i="19"/>
  <c r="N5" i="19"/>
  <c r="M5" i="19"/>
  <c r="L5" i="19"/>
  <c r="AA4" i="19"/>
  <c r="Z4" i="19"/>
  <c r="Y4" i="19"/>
  <c r="X4" i="19"/>
  <c r="W4" i="19"/>
  <c r="V4" i="19"/>
  <c r="R4" i="19"/>
  <c r="Q4" i="19"/>
  <c r="P4" i="19"/>
  <c r="O4" i="19"/>
  <c r="N4" i="19"/>
  <c r="M4" i="19"/>
  <c r="L4" i="19"/>
  <c r="AA3" i="19"/>
  <c r="Z3" i="19"/>
  <c r="Y3" i="19"/>
  <c r="X3" i="19"/>
  <c r="W3" i="19"/>
  <c r="V3" i="19"/>
  <c r="R3" i="19"/>
  <c r="Q3" i="19"/>
  <c r="P3" i="19"/>
  <c r="O3" i="19"/>
  <c r="N3" i="19"/>
  <c r="M3" i="19"/>
  <c r="L3" i="19"/>
  <c r="AA2" i="19"/>
  <c r="Z2" i="19"/>
  <c r="Y2" i="19"/>
  <c r="X2" i="19"/>
  <c r="W2" i="19"/>
  <c r="V2" i="19"/>
  <c r="U2" i="19"/>
  <c r="R2" i="19"/>
  <c r="Q2" i="19"/>
  <c r="P2" i="19"/>
  <c r="O2" i="19"/>
  <c r="N2" i="19"/>
  <c r="M2" i="19"/>
  <c r="L2" i="19"/>
  <c r="K2" i="19"/>
  <c r="X13" i="16"/>
  <c r="W13" i="16"/>
  <c r="V13" i="16"/>
  <c r="U13" i="16"/>
  <c r="T13" i="16"/>
  <c r="S13" i="16"/>
  <c r="P13" i="16"/>
  <c r="O13" i="16"/>
  <c r="N13" i="16"/>
  <c r="M13" i="16"/>
  <c r="L13" i="16"/>
  <c r="K13" i="16"/>
  <c r="J13" i="16"/>
  <c r="X12" i="16"/>
  <c r="W12" i="16"/>
  <c r="V12" i="16"/>
  <c r="U12" i="16"/>
  <c r="T12" i="16"/>
  <c r="S12" i="16"/>
  <c r="P12" i="16"/>
  <c r="O12" i="16"/>
  <c r="N12" i="16"/>
  <c r="M12" i="16"/>
  <c r="L12" i="16"/>
  <c r="K12" i="16"/>
  <c r="J12" i="16"/>
  <c r="X11" i="16"/>
  <c r="W11" i="16"/>
  <c r="V11" i="16"/>
  <c r="U11" i="16"/>
  <c r="T11" i="16"/>
  <c r="S11" i="16"/>
  <c r="P11" i="16"/>
  <c r="O11" i="16"/>
  <c r="N11" i="16"/>
  <c r="M11" i="16"/>
  <c r="L11" i="16"/>
  <c r="K11" i="16"/>
  <c r="J11" i="16"/>
  <c r="X10" i="16"/>
  <c r="W10" i="16"/>
  <c r="V10" i="16"/>
  <c r="U10" i="16"/>
  <c r="T10" i="16"/>
  <c r="S10" i="16"/>
  <c r="P10" i="16"/>
  <c r="O10" i="16"/>
  <c r="N10" i="16"/>
  <c r="M10" i="16"/>
  <c r="L10" i="16"/>
  <c r="K10" i="16"/>
  <c r="J10" i="16"/>
  <c r="X9" i="16"/>
  <c r="W9" i="16"/>
  <c r="V9" i="16"/>
  <c r="U9" i="16"/>
  <c r="T9" i="16"/>
  <c r="S9" i="16"/>
  <c r="P9" i="16"/>
  <c r="O9" i="16"/>
  <c r="N9" i="16"/>
  <c r="M9" i="16"/>
  <c r="L9" i="16"/>
  <c r="K9" i="16"/>
  <c r="J9" i="16"/>
  <c r="X8" i="16"/>
  <c r="W8" i="16"/>
  <c r="V8" i="16"/>
  <c r="U8" i="16"/>
  <c r="T8" i="16"/>
  <c r="S8" i="16"/>
  <c r="P8" i="16"/>
  <c r="O8" i="16"/>
  <c r="N8" i="16"/>
  <c r="M8" i="16"/>
  <c r="L8" i="16"/>
  <c r="K8" i="16"/>
  <c r="J8" i="16"/>
  <c r="X7" i="16"/>
  <c r="W7" i="16"/>
  <c r="V7" i="16"/>
  <c r="U7" i="16"/>
  <c r="T7" i="16"/>
  <c r="S7" i="16"/>
  <c r="P7" i="16"/>
  <c r="O7" i="16"/>
  <c r="N7" i="16"/>
  <c r="M7" i="16"/>
  <c r="L7" i="16"/>
  <c r="K7" i="16"/>
  <c r="J7" i="16"/>
  <c r="X6" i="16"/>
  <c r="W6" i="16"/>
  <c r="V6" i="16"/>
  <c r="U6" i="16"/>
  <c r="T6" i="16"/>
  <c r="S6" i="16"/>
  <c r="P6" i="16"/>
  <c r="O6" i="16"/>
  <c r="N6" i="16"/>
  <c r="M6" i="16"/>
  <c r="L6" i="16"/>
  <c r="K6" i="16"/>
  <c r="J6" i="16"/>
  <c r="X5" i="16"/>
  <c r="W5" i="16"/>
  <c r="V5" i="16"/>
  <c r="U5" i="16"/>
  <c r="T5" i="16"/>
  <c r="S5" i="16"/>
  <c r="P5" i="16"/>
  <c r="O5" i="16"/>
  <c r="N5" i="16"/>
  <c r="M5" i="16"/>
  <c r="L5" i="16"/>
  <c r="K5" i="16"/>
  <c r="J5" i="16"/>
  <c r="X4" i="16"/>
  <c r="W4" i="16"/>
  <c r="V4" i="16"/>
  <c r="U4" i="16"/>
  <c r="T4" i="16"/>
  <c r="S4" i="16"/>
  <c r="P4" i="16"/>
  <c r="O4" i="16"/>
  <c r="N4" i="16"/>
  <c r="M4" i="16"/>
  <c r="L4" i="16"/>
  <c r="K4" i="16"/>
  <c r="J4" i="16"/>
  <c r="X3" i="16"/>
  <c r="W3" i="16"/>
  <c r="V3" i="16"/>
  <c r="U3" i="16"/>
  <c r="T3" i="16"/>
  <c r="S3" i="16"/>
  <c r="P3" i="16"/>
  <c r="O3" i="16"/>
  <c r="N3" i="16"/>
  <c r="M3" i="16"/>
  <c r="L3" i="16"/>
  <c r="K3" i="16"/>
  <c r="J3" i="16"/>
  <c r="X2" i="16"/>
  <c r="W2" i="16"/>
  <c r="V2" i="16"/>
  <c r="U2" i="16"/>
  <c r="T2" i="16"/>
  <c r="S2" i="16"/>
  <c r="P2" i="16"/>
  <c r="O2" i="16"/>
  <c r="N2" i="16"/>
  <c r="M2" i="16"/>
  <c r="L2" i="16"/>
  <c r="K2" i="16"/>
  <c r="J2" i="16"/>
  <c r="X28" i="15"/>
  <c r="W28" i="15"/>
  <c r="V28" i="15"/>
  <c r="U28" i="15"/>
  <c r="T28" i="15"/>
  <c r="S28" i="15"/>
  <c r="P28" i="15"/>
  <c r="O28" i="15"/>
  <c r="N28" i="15"/>
  <c r="M28" i="15"/>
  <c r="L28" i="15"/>
  <c r="K28" i="15"/>
  <c r="J28" i="15"/>
  <c r="X27" i="15"/>
  <c r="W27" i="15"/>
  <c r="V27" i="15"/>
  <c r="U27" i="15"/>
  <c r="T27" i="15"/>
  <c r="S27" i="15"/>
  <c r="P27" i="15"/>
  <c r="O27" i="15"/>
  <c r="N27" i="15"/>
  <c r="M27" i="15"/>
  <c r="L27" i="15"/>
  <c r="K27" i="15"/>
  <c r="J27" i="15"/>
  <c r="X26" i="15"/>
  <c r="W26" i="15"/>
  <c r="V26" i="15"/>
  <c r="U26" i="15"/>
  <c r="T26" i="15"/>
  <c r="S26" i="15"/>
  <c r="P26" i="15"/>
  <c r="O26" i="15"/>
  <c r="N26" i="15"/>
  <c r="M26" i="15"/>
  <c r="L26" i="15"/>
  <c r="K26" i="15"/>
  <c r="J26" i="15"/>
  <c r="X25" i="15"/>
  <c r="W25" i="15"/>
  <c r="V25" i="15"/>
  <c r="U25" i="15"/>
  <c r="T25" i="15"/>
  <c r="S25" i="15"/>
  <c r="P25" i="15"/>
  <c r="O25" i="15"/>
  <c r="N25" i="15"/>
  <c r="M25" i="15"/>
  <c r="L25" i="15"/>
  <c r="K25" i="15"/>
  <c r="J25" i="15"/>
  <c r="X24" i="15"/>
  <c r="W24" i="15"/>
  <c r="V24" i="15"/>
  <c r="U24" i="15"/>
  <c r="T24" i="15"/>
  <c r="S24" i="15"/>
  <c r="P24" i="15"/>
  <c r="O24" i="15"/>
  <c r="N24" i="15"/>
  <c r="M24" i="15"/>
  <c r="L24" i="15"/>
  <c r="K24" i="15"/>
  <c r="J24" i="15"/>
  <c r="X23" i="15"/>
  <c r="W23" i="15"/>
  <c r="V23" i="15"/>
  <c r="U23" i="15"/>
  <c r="T23" i="15"/>
  <c r="S23" i="15"/>
  <c r="P23" i="15"/>
  <c r="O23" i="15"/>
  <c r="N23" i="15"/>
  <c r="M23" i="15"/>
  <c r="L23" i="15"/>
  <c r="K23" i="15"/>
  <c r="J23" i="15"/>
  <c r="X22" i="15"/>
  <c r="W22" i="15"/>
  <c r="V22" i="15"/>
  <c r="U22" i="15"/>
  <c r="T22" i="15"/>
  <c r="S22" i="15"/>
  <c r="P22" i="15"/>
  <c r="O22" i="15"/>
  <c r="N22" i="15"/>
  <c r="M22" i="15"/>
  <c r="L22" i="15"/>
  <c r="K22" i="15"/>
  <c r="J22" i="15"/>
  <c r="X21" i="15"/>
  <c r="W21" i="15"/>
  <c r="V21" i="15"/>
  <c r="U21" i="15"/>
  <c r="T21" i="15"/>
  <c r="S21" i="15"/>
  <c r="P21" i="15"/>
  <c r="O21" i="15"/>
  <c r="N21" i="15"/>
  <c r="M21" i="15"/>
  <c r="L21" i="15"/>
  <c r="K21" i="15"/>
  <c r="J21" i="15"/>
  <c r="X20" i="15"/>
  <c r="W20" i="15"/>
  <c r="V20" i="15"/>
  <c r="U20" i="15"/>
  <c r="T20" i="15"/>
  <c r="S20" i="15"/>
  <c r="P20" i="15"/>
  <c r="O20" i="15"/>
  <c r="N20" i="15"/>
  <c r="M20" i="15"/>
  <c r="L20" i="15"/>
  <c r="K20" i="15"/>
  <c r="J20" i="15"/>
  <c r="X19" i="15"/>
  <c r="W19" i="15"/>
  <c r="V19" i="15"/>
  <c r="U19" i="15"/>
  <c r="T19" i="15"/>
  <c r="S19" i="15"/>
  <c r="P19" i="15"/>
  <c r="O19" i="15"/>
  <c r="N19" i="15"/>
  <c r="M19" i="15"/>
  <c r="L19" i="15"/>
  <c r="K19" i="15"/>
  <c r="J19" i="15"/>
  <c r="X18" i="15"/>
  <c r="W18" i="15"/>
  <c r="V18" i="15"/>
  <c r="U18" i="15"/>
  <c r="T18" i="15"/>
  <c r="S18" i="15"/>
  <c r="P18" i="15"/>
  <c r="O18" i="15"/>
  <c r="N18" i="15"/>
  <c r="M18" i="15"/>
  <c r="L18" i="15"/>
  <c r="K18" i="15"/>
  <c r="J18" i="15"/>
  <c r="X17" i="15"/>
  <c r="W17" i="15"/>
  <c r="V17" i="15"/>
  <c r="U17" i="15"/>
  <c r="T17" i="15"/>
  <c r="S17" i="15"/>
  <c r="P17" i="15"/>
  <c r="O17" i="15"/>
  <c r="N17" i="15"/>
  <c r="M17" i="15"/>
  <c r="L17" i="15"/>
  <c r="K17" i="15"/>
  <c r="J17" i="15"/>
  <c r="X13" i="15"/>
  <c r="W13" i="15"/>
  <c r="V13" i="15"/>
  <c r="U13" i="15"/>
  <c r="T13" i="15"/>
  <c r="S13" i="15"/>
  <c r="P13" i="15"/>
  <c r="O13" i="15"/>
  <c r="N13" i="15"/>
  <c r="M13" i="15"/>
  <c r="L13" i="15"/>
  <c r="K13" i="15"/>
  <c r="J13" i="15"/>
  <c r="X12" i="15"/>
  <c r="W12" i="15"/>
  <c r="V12" i="15"/>
  <c r="U12" i="15"/>
  <c r="T12" i="15"/>
  <c r="S12" i="15"/>
  <c r="P12" i="15"/>
  <c r="O12" i="15"/>
  <c r="N12" i="15"/>
  <c r="M12" i="15"/>
  <c r="L12" i="15"/>
  <c r="K12" i="15"/>
  <c r="J12" i="15"/>
  <c r="X11" i="15"/>
  <c r="W11" i="15"/>
  <c r="V11" i="15"/>
  <c r="U11" i="15"/>
  <c r="T11" i="15"/>
  <c r="S11" i="15"/>
  <c r="P11" i="15"/>
  <c r="O11" i="15"/>
  <c r="N11" i="15"/>
  <c r="M11" i="15"/>
  <c r="L11" i="15"/>
  <c r="K11" i="15"/>
  <c r="J11" i="15"/>
  <c r="X10" i="15"/>
  <c r="W10" i="15"/>
  <c r="V10" i="15"/>
  <c r="U10" i="15"/>
  <c r="T10" i="15"/>
  <c r="S10" i="15"/>
  <c r="P10" i="15"/>
  <c r="O10" i="15"/>
  <c r="N10" i="15"/>
  <c r="M10" i="15"/>
  <c r="L10" i="15"/>
  <c r="K10" i="15"/>
  <c r="J10" i="15"/>
  <c r="X9" i="15"/>
  <c r="W9" i="15"/>
  <c r="V9" i="15"/>
  <c r="U9" i="15"/>
  <c r="T9" i="15"/>
  <c r="S9" i="15"/>
  <c r="P9" i="15"/>
  <c r="O9" i="15"/>
  <c r="N9" i="15"/>
  <c r="M9" i="15"/>
  <c r="L9" i="15"/>
  <c r="K9" i="15"/>
  <c r="J9" i="15"/>
  <c r="X8" i="15"/>
  <c r="W8" i="15"/>
  <c r="V8" i="15"/>
  <c r="U8" i="15"/>
  <c r="T8" i="15"/>
  <c r="S8" i="15"/>
  <c r="P8" i="15"/>
  <c r="O8" i="15"/>
  <c r="N8" i="15"/>
  <c r="M8" i="15"/>
  <c r="L8" i="15"/>
  <c r="K8" i="15"/>
  <c r="J8" i="15"/>
  <c r="X7" i="15"/>
  <c r="W7" i="15"/>
  <c r="V7" i="15"/>
  <c r="U7" i="15"/>
  <c r="T7" i="15"/>
  <c r="S7" i="15"/>
  <c r="P7" i="15"/>
  <c r="O7" i="15"/>
  <c r="N7" i="15"/>
  <c r="M7" i="15"/>
  <c r="L7" i="15"/>
  <c r="K7" i="15"/>
  <c r="J7" i="15"/>
  <c r="X6" i="15"/>
  <c r="W6" i="15"/>
  <c r="V6" i="15"/>
  <c r="U6" i="15"/>
  <c r="T6" i="15"/>
  <c r="S6" i="15"/>
  <c r="P6" i="15"/>
  <c r="O6" i="15"/>
  <c r="N6" i="15"/>
  <c r="M6" i="15"/>
  <c r="L6" i="15"/>
  <c r="K6" i="15"/>
  <c r="J6" i="15"/>
  <c r="X5" i="15"/>
  <c r="W5" i="15"/>
  <c r="V5" i="15"/>
  <c r="U5" i="15"/>
  <c r="T5" i="15"/>
  <c r="S5" i="15"/>
  <c r="P5" i="15"/>
  <c r="O5" i="15"/>
  <c r="N5" i="15"/>
  <c r="M5" i="15"/>
  <c r="L5" i="15"/>
  <c r="K5" i="15"/>
  <c r="J5" i="15"/>
  <c r="X4" i="15"/>
  <c r="W4" i="15"/>
  <c r="V4" i="15"/>
  <c r="U4" i="15"/>
  <c r="T4" i="15"/>
  <c r="S4" i="15"/>
  <c r="P4" i="15"/>
  <c r="O4" i="15"/>
  <c r="N4" i="15"/>
  <c r="M4" i="15"/>
  <c r="L4" i="15"/>
  <c r="K4" i="15"/>
  <c r="J4" i="15"/>
  <c r="X3" i="15"/>
  <c r="W3" i="15"/>
  <c r="V3" i="15"/>
  <c r="U3" i="15"/>
  <c r="T3" i="15"/>
  <c r="S3" i="15"/>
  <c r="P3" i="15"/>
  <c r="O3" i="15"/>
  <c r="N3" i="15"/>
  <c r="M3" i="15"/>
  <c r="L3" i="15"/>
  <c r="K3" i="15"/>
  <c r="J3" i="15"/>
  <c r="X2" i="15"/>
  <c r="W2" i="15"/>
  <c r="V2" i="15"/>
  <c r="U2" i="15"/>
  <c r="T2" i="15"/>
  <c r="S2" i="15"/>
  <c r="P2" i="15"/>
  <c r="O2" i="15"/>
  <c r="N2" i="15"/>
  <c r="M2" i="15"/>
  <c r="L2" i="15"/>
  <c r="K2" i="15"/>
  <c r="J2" i="15"/>
  <c r="X28" i="13"/>
  <c r="W28" i="13"/>
  <c r="V28" i="13"/>
  <c r="U28" i="13"/>
  <c r="T28" i="13"/>
  <c r="S28" i="13"/>
  <c r="P28" i="13"/>
  <c r="O28" i="13"/>
  <c r="N28" i="13"/>
  <c r="M28" i="13"/>
  <c r="L28" i="13"/>
  <c r="K28" i="13"/>
  <c r="J28" i="13"/>
  <c r="X27" i="13"/>
  <c r="W27" i="13"/>
  <c r="V27" i="13"/>
  <c r="U27" i="13"/>
  <c r="T27" i="13"/>
  <c r="S27" i="13"/>
  <c r="P27" i="13"/>
  <c r="O27" i="13"/>
  <c r="N27" i="13"/>
  <c r="M27" i="13"/>
  <c r="L27" i="13"/>
  <c r="K27" i="13"/>
  <c r="J27" i="13"/>
  <c r="X26" i="13"/>
  <c r="W26" i="13"/>
  <c r="V26" i="13"/>
  <c r="U26" i="13"/>
  <c r="T26" i="13"/>
  <c r="S26" i="13"/>
  <c r="P26" i="13"/>
  <c r="O26" i="13"/>
  <c r="N26" i="13"/>
  <c r="M26" i="13"/>
  <c r="L26" i="13"/>
  <c r="K26" i="13"/>
  <c r="J26" i="13"/>
  <c r="X25" i="13"/>
  <c r="W25" i="13"/>
  <c r="V25" i="13"/>
  <c r="U25" i="13"/>
  <c r="T25" i="13"/>
  <c r="S25" i="13"/>
  <c r="P25" i="13"/>
  <c r="O25" i="13"/>
  <c r="N25" i="13"/>
  <c r="M25" i="13"/>
  <c r="L25" i="13"/>
  <c r="K25" i="13"/>
  <c r="J25" i="13"/>
  <c r="X24" i="13"/>
  <c r="W24" i="13"/>
  <c r="V24" i="13"/>
  <c r="U24" i="13"/>
  <c r="T24" i="13"/>
  <c r="S24" i="13"/>
  <c r="P24" i="13"/>
  <c r="O24" i="13"/>
  <c r="N24" i="13"/>
  <c r="M24" i="13"/>
  <c r="L24" i="13"/>
  <c r="K24" i="13"/>
  <c r="J24" i="13"/>
  <c r="X23" i="13"/>
  <c r="W23" i="13"/>
  <c r="V23" i="13"/>
  <c r="U23" i="13"/>
  <c r="T23" i="13"/>
  <c r="S23" i="13"/>
  <c r="P23" i="13"/>
  <c r="O23" i="13"/>
  <c r="N23" i="13"/>
  <c r="M23" i="13"/>
  <c r="L23" i="13"/>
  <c r="K23" i="13"/>
  <c r="J23" i="13"/>
  <c r="X22" i="13"/>
  <c r="W22" i="13"/>
  <c r="V22" i="13"/>
  <c r="U22" i="13"/>
  <c r="T22" i="13"/>
  <c r="S22" i="13"/>
  <c r="P22" i="13"/>
  <c r="O22" i="13"/>
  <c r="N22" i="13"/>
  <c r="M22" i="13"/>
  <c r="L22" i="13"/>
  <c r="K22" i="13"/>
  <c r="J22" i="13"/>
  <c r="X21" i="13"/>
  <c r="W21" i="13"/>
  <c r="V21" i="13"/>
  <c r="U21" i="13"/>
  <c r="T21" i="13"/>
  <c r="S21" i="13"/>
  <c r="P21" i="13"/>
  <c r="O21" i="13"/>
  <c r="N21" i="13"/>
  <c r="M21" i="13"/>
  <c r="L21" i="13"/>
  <c r="K21" i="13"/>
  <c r="J21" i="13"/>
  <c r="X20" i="13"/>
  <c r="W20" i="13"/>
  <c r="V20" i="13"/>
  <c r="U20" i="13"/>
  <c r="T20" i="13"/>
  <c r="S20" i="13"/>
  <c r="P20" i="13"/>
  <c r="O20" i="13"/>
  <c r="N20" i="13"/>
  <c r="M20" i="13"/>
  <c r="L20" i="13"/>
  <c r="K20" i="13"/>
  <c r="J20" i="13"/>
  <c r="X19" i="13"/>
  <c r="W19" i="13"/>
  <c r="V19" i="13"/>
  <c r="U19" i="13"/>
  <c r="T19" i="13"/>
  <c r="S19" i="13"/>
  <c r="P19" i="13"/>
  <c r="O19" i="13"/>
  <c r="N19" i="13"/>
  <c r="M19" i="13"/>
  <c r="L19" i="13"/>
  <c r="K19" i="13"/>
  <c r="J19" i="13"/>
  <c r="X18" i="13"/>
  <c r="W18" i="13"/>
  <c r="V18" i="13"/>
  <c r="U18" i="13"/>
  <c r="T18" i="13"/>
  <c r="S18" i="13"/>
  <c r="P18" i="13"/>
  <c r="O18" i="13"/>
  <c r="N18" i="13"/>
  <c r="M18" i="13"/>
  <c r="L18" i="13"/>
  <c r="K18" i="13"/>
  <c r="J18" i="13"/>
  <c r="X17" i="13"/>
  <c r="W17" i="13"/>
  <c r="V17" i="13"/>
  <c r="U17" i="13"/>
  <c r="T17" i="13"/>
  <c r="S17" i="13"/>
  <c r="P17" i="13"/>
  <c r="O17" i="13"/>
  <c r="N17" i="13"/>
  <c r="M17" i="13"/>
  <c r="L17" i="13"/>
  <c r="K17" i="13"/>
  <c r="J17" i="13"/>
  <c r="X13" i="13"/>
  <c r="W13" i="13"/>
  <c r="V13" i="13"/>
  <c r="U13" i="13"/>
  <c r="T13" i="13"/>
  <c r="S13" i="13"/>
  <c r="P13" i="13"/>
  <c r="O13" i="13"/>
  <c r="N13" i="13"/>
  <c r="M13" i="13"/>
  <c r="L13" i="13"/>
  <c r="K13" i="13"/>
  <c r="J13" i="13"/>
  <c r="X12" i="13"/>
  <c r="W12" i="13"/>
  <c r="V12" i="13"/>
  <c r="U12" i="13"/>
  <c r="T12" i="13"/>
  <c r="S12" i="13"/>
  <c r="P12" i="13"/>
  <c r="O12" i="13"/>
  <c r="N12" i="13"/>
  <c r="M12" i="13"/>
  <c r="L12" i="13"/>
  <c r="K12" i="13"/>
  <c r="J12" i="13"/>
  <c r="X11" i="13"/>
  <c r="W11" i="13"/>
  <c r="V11" i="13"/>
  <c r="U11" i="13"/>
  <c r="T11" i="13"/>
  <c r="S11" i="13"/>
  <c r="P11" i="13"/>
  <c r="O11" i="13"/>
  <c r="N11" i="13"/>
  <c r="M11" i="13"/>
  <c r="L11" i="13"/>
  <c r="K11" i="13"/>
  <c r="J11" i="13"/>
  <c r="X10" i="13"/>
  <c r="W10" i="13"/>
  <c r="V10" i="13"/>
  <c r="U10" i="13"/>
  <c r="T10" i="13"/>
  <c r="S10" i="13"/>
  <c r="P10" i="13"/>
  <c r="O10" i="13"/>
  <c r="N10" i="13"/>
  <c r="M10" i="13"/>
  <c r="L10" i="13"/>
  <c r="K10" i="13"/>
  <c r="J10" i="13"/>
  <c r="X9" i="13"/>
  <c r="W9" i="13"/>
  <c r="V9" i="13"/>
  <c r="U9" i="13"/>
  <c r="T9" i="13"/>
  <c r="S9" i="13"/>
  <c r="P9" i="13"/>
  <c r="O9" i="13"/>
  <c r="N9" i="13"/>
  <c r="M9" i="13"/>
  <c r="L9" i="13"/>
  <c r="K9" i="13"/>
  <c r="J9" i="13"/>
  <c r="X8" i="13"/>
  <c r="W8" i="13"/>
  <c r="V8" i="13"/>
  <c r="U8" i="13"/>
  <c r="T8" i="13"/>
  <c r="S8" i="13"/>
  <c r="P8" i="13"/>
  <c r="O8" i="13"/>
  <c r="N8" i="13"/>
  <c r="M8" i="13"/>
  <c r="L8" i="13"/>
  <c r="K8" i="13"/>
  <c r="J8" i="13"/>
  <c r="X7" i="13"/>
  <c r="W7" i="13"/>
  <c r="V7" i="13"/>
  <c r="U7" i="13"/>
  <c r="T7" i="13"/>
  <c r="S7" i="13"/>
  <c r="P7" i="13"/>
  <c r="O7" i="13"/>
  <c r="N7" i="13"/>
  <c r="M7" i="13"/>
  <c r="L7" i="13"/>
  <c r="K7" i="13"/>
  <c r="J7" i="13"/>
  <c r="X6" i="13"/>
  <c r="W6" i="13"/>
  <c r="V6" i="13"/>
  <c r="U6" i="13"/>
  <c r="T6" i="13"/>
  <c r="S6" i="13"/>
  <c r="P6" i="13"/>
  <c r="O6" i="13"/>
  <c r="N6" i="13"/>
  <c r="M6" i="13"/>
  <c r="L6" i="13"/>
  <c r="K6" i="13"/>
  <c r="J6" i="13"/>
  <c r="X5" i="13"/>
  <c r="W5" i="13"/>
  <c r="V5" i="13"/>
  <c r="U5" i="13"/>
  <c r="T5" i="13"/>
  <c r="S5" i="13"/>
  <c r="P5" i="13"/>
  <c r="O5" i="13"/>
  <c r="N5" i="13"/>
  <c r="M5" i="13"/>
  <c r="L5" i="13"/>
  <c r="K5" i="13"/>
  <c r="J5" i="13"/>
  <c r="X4" i="13"/>
  <c r="W4" i="13"/>
  <c r="V4" i="13"/>
  <c r="U4" i="13"/>
  <c r="T4" i="13"/>
  <c r="S4" i="13"/>
  <c r="P4" i="13"/>
  <c r="O4" i="13"/>
  <c r="N4" i="13"/>
  <c r="M4" i="13"/>
  <c r="L4" i="13"/>
  <c r="K4" i="13"/>
  <c r="J4" i="13"/>
  <c r="X3" i="13"/>
  <c r="W3" i="13"/>
  <c r="V3" i="13"/>
  <c r="U3" i="13"/>
  <c r="T3" i="13"/>
  <c r="S3" i="13"/>
  <c r="P3" i="13"/>
  <c r="O3" i="13"/>
  <c r="N3" i="13"/>
  <c r="M3" i="13"/>
  <c r="L3" i="13"/>
  <c r="K3" i="13"/>
  <c r="J3" i="13"/>
  <c r="X2" i="13"/>
  <c r="W2" i="13"/>
  <c r="V2" i="13"/>
  <c r="U2" i="13"/>
  <c r="T2" i="13"/>
  <c r="S2" i="13"/>
  <c r="P2" i="13"/>
  <c r="O2" i="13"/>
  <c r="N2" i="13"/>
  <c r="M2" i="13"/>
  <c r="L2" i="13"/>
  <c r="K2" i="13"/>
  <c r="J2" i="13"/>
  <c r="AA28" i="71"/>
  <c r="Z28" i="71"/>
  <c r="Y28" i="71"/>
  <c r="X28" i="71"/>
  <c r="W28" i="71"/>
  <c r="V28" i="71"/>
  <c r="R28" i="71"/>
  <c r="Q28" i="71"/>
  <c r="P28" i="71"/>
  <c r="O28" i="71"/>
  <c r="N28" i="71"/>
  <c r="M28" i="71"/>
  <c r="L28" i="71"/>
  <c r="AA27" i="71"/>
  <c r="Z27" i="71"/>
  <c r="Y27" i="71"/>
  <c r="X27" i="71"/>
  <c r="W27" i="71"/>
  <c r="V27" i="71"/>
  <c r="R27" i="71"/>
  <c r="Q27" i="71"/>
  <c r="P27" i="71"/>
  <c r="O27" i="71"/>
  <c r="N27" i="71"/>
  <c r="M27" i="71"/>
  <c r="L27" i="71"/>
  <c r="AA26" i="71"/>
  <c r="Z26" i="71"/>
  <c r="Y26" i="71"/>
  <c r="X26" i="71"/>
  <c r="W26" i="71"/>
  <c r="V26" i="71"/>
  <c r="R26" i="71"/>
  <c r="Q26" i="71"/>
  <c r="P26" i="71"/>
  <c r="O26" i="71"/>
  <c r="N26" i="71"/>
  <c r="M26" i="71"/>
  <c r="L26" i="71"/>
  <c r="AA25" i="71"/>
  <c r="Z25" i="71"/>
  <c r="Y25" i="71"/>
  <c r="X25" i="71"/>
  <c r="W25" i="71"/>
  <c r="V25" i="71"/>
  <c r="R25" i="71"/>
  <c r="Q25" i="71"/>
  <c r="P25" i="71"/>
  <c r="O25" i="71"/>
  <c r="N25" i="71"/>
  <c r="M25" i="71"/>
  <c r="L25" i="71"/>
  <c r="AA24" i="71"/>
  <c r="Z24" i="71"/>
  <c r="Y24" i="71"/>
  <c r="X24" i="71"/>
  <c r="W24" i="71"/>
  <c r="V24" i="71"/>
  <c r="R24" i="71"/>
  <c r="Q24" i="71"/>
  <c r="P24" i="71"/>
  <c r="O24" i="71"/>
  <c r="N24" i="71"/>
  <c r="M24" i="71"/>
  <c r="L24" i="71"/>
  <c r="AA23" i="71"/>
  <c r="Z23" i="71"/>
  <c r="Y23" i="71"/>
  <c r="X23" i="71"/>
  <c r="W23" i="71"/>
  <c r="V23" i="71"/>
  <c r="R23" i="71"/>
  <c r="Q23" i="71"/>
  <c r="P23" i="71"/>
  <c r="O23" i="71"/>
  <c r="N23" i="71"/>
  <c r="M23" i="71"/>
  <c r="L23" i="71"/>
  <c r="AA22" i="71"/>
  <c r="Z22" i="71"/>
  <c r="Y22" i="71"/>
  <c r="X22" i="71"/>
  <c r="W22" i="71"/>
  <c r="V22" i="71"/>
  <c r="R22" i="71"/>
  <c r="Q22" i="71"/>
  <c r="P22" i="71"/>
  <c r="O22" i="71"/>
  <c r="N22" i="71"/>
  <c r="M22" i="71"/>
  <c r="L22" i="71"/>
  <c r="AA21" i="71"/>
  <c r="Z21" i="71"/>
  <c r="Y21" i="71"/>
  <c r="X21" i="71"/>
  <c r="W21" i="71"/>
  <c r="V21" i="71"/>
  <c r="R21" i="71"/>
  <c r="Q21" i="71"/>
  <c r="P21" i="71"/>
  <c r="O21" i="71"/>
  <c r="N21" i="71"/>
  <c r="M21" i="71"/>
  <c r="L21" i="71"/>
  <c r="AA20" i="71"/>
  <c r="Z20" i="71"/>
  <c r="Y20" i="71"/>
  <c r="X20" i="71"/>
  <c r="W20" i="71"/>
  <c r="V20" i="71"/>
  <c r="R20" i="71"/>
  <c r="Q20" i="71"/>
  <c r="P20" i="71"/>
  <c r="O20" i="71"/>
  <c r="N20" i="71"/>
  <c r="M20" i="71"/>
  <c r="L20" i="71"/>
  <c r="AA19" i="71"/>
  <c r="Z19" i="71"/>
  <c r="Y19" i="71"/>
  <c r="X19" i="71"/>
  <c r="W19" i="71"/>
  <c r="V19" i="71"/>
  <c r="R19" i="71"/>
  <c r="Q19" i="71"/>
  <c r="P19" i="71"/>
  <c r="O19" i="71"/>
  <c r="N19" i="71"/>
  <c r="M19" i="71"/>
  <c r="L19" i="71"/>
  <c r="AA18" i="71"/>
  <c r="Z18" i="71"/>
  <c r="Y18" i="71"/>
  <c r="X18" i="71"/>
  <c r="W18" i="71"/>
  <c r="V18" i="71"/>
  <c r="R18" i="71"/>
  <c r="Q18" i="71"/>
  <c r="P18" i="71"/>
  <c r="O18" i="71"/>
  <c r="N18" i="71"/>
  <c r="M18" i="71"/>
  <c r="L18" i="71"/>
  <c r="AA17" i="71"/>
  <c r="Z17" i="71"/>
  <c r="Y17" i="71"/>
  <c r="X17" i="71"/>
  <c r="W17" i="71"/>
  <c r="V17" i="71"/>
  <c r="U17" i="71"/>
  <c r="R17" i="71"/>
  <c r="Q17" i="71"/>
  <c r="P17" i="71"/>
  <c r="O17" i="71"/>
  <c r="N17" i="71"/>
  <c r="M17" i="71"/>
  <c r="L17" i="71"/>
  <c r="K17" i="71"/>
  <c r="AA13" i="71"/>
  <c r="Z13" i="71"/>
  <c r="Y13" i="71"/>
  <c r="X13" i="71"/>
  <c r="W13" i="71"/>
  <c r="V13" i="71"/>
  <c r="R13" i="71"/>
  <c r="Q13" i="71"/>
  <c r="P13" i="71"/>
  <c r="O13" i="71"/>
  <c r="N13" i="71"/>
  <c r="M13" i="71"/>
  <c r="L13" i="71"/>
  <c r="AA12" i="71"/>
  <c r="Z12" i="71"/>
  <c r="Y12" i="71"/>
  <c r="X12" i="71"/>
  <c r="W12" i="71"/>
  <c r="V12" i="71"/>
  <c r="R12" i="71"/>
  <c r="Q12" i="71"/>
  <c r="P12" i="71"/>
  <c r="O12" i="71"/>
  <c r="N12" i="71"/>
  <c r="M12" i="71"/>
  <c r="L12" i="71"/>
  <c r="AA11" i="71"/>
  <c r="Z11" i="71"/>
  <c r="Y11" i="71"/>
  <c r="X11" i="71"/>
  <c r="W11" i="71"/>
  <c r="V11" i="71"/>
  <c r="R11" i="71"/>
  <c r="Q11" i="71"/>
  <c r="P11" i="71"/>
  <c r="O11" i="71"/>
  <c r="N11" i="71"/>
  <c r="M11" i="71"/>
  <c r="L11" i="71"/>
  <c r="AA10" i="71"/>
  <c r="Z10" i="71"/>
  <c r="Y10" i="71"/>
  <c r="X10" i="71"/>
  <c r="W10" i="71"/>
  <c r="V10" i="71"/>
  <c r="R10" i="71"/>
  <c r="Q10" i="71"/>
  <c r="P10" i="71"/>
  <c r="O10" i="71"/>
  <c r="N10" i="71"/>
  <c r="M10" i="71"/>
  <c r="L10" i="71"/>
  <c r="AA9" i="71"/>
  <c r="Z9" i="71"/>
  <c r="Y9" i="71"/>
  <c r="X9" i="71"/>
  <c r="W9" i="71"/>
  <c r="V9" i="71"/>
  <c r="R9" i="71"/>
  <c r="Q9" i="71"/>
  <c r="P9" i="71"/>
  <c r="O9" i="71"/>
  <c r="N9" i="71"/>
  <c r="M9" i="71"/>
  <c r="L9" i="71"/>
  <c r="AA8" i="71"/>
  <c r="Z8" i="71"/>
  <c r="Y8" i="71"/>
  <c r="X8" i="71"/>
  <c r="W8" i="71"/>
  <c r="V8" i="71"/>
  <c r="R8" i="71"/>
  <c r="Q8" i="71"/>
  <c r="P8" i="71"/>
  <c r="O8" i="71"/>
  <c r="N8" i="71"/>
  <c r="M8" i="71"/>
  <c r="L8" i="71"/>
  <c r="AA7" i="71"/>
  <c r="Z7" i="71"/>
  <c r="Y7" i="71"/>
  <c r="X7" i="71"/>
  <c r="W7" i="71"/>
  <c r="V7" i="71"/>
  <c r="R7" i="71"/>
  <c r="Q7" i="71"/>
  <c r="P7" i="71"/>
  <c r="O7" i="71"/>
  <c r="N7" i="71"/>
  <c r="M7" i="71"/>
  <c r="L7" i="71"/>
  <c r="AA6" i="71"/>
  <c r="Z6" i="71"/>
  <c r="Y6" i="71"/>
  <c r="X6" i="71"/>
  <c r="W6" i="71"/>
  <c r="V6" i="71"/>
  <c r="R6" i="71"/>
  <c r="Q6" i="71"/>
  <c r="P6" i="71"/>
  <c r="O6" i="71"/>
  <c r="N6" i="71"/>
  <c r="M6" i="71"/>
  <c r="L6" i="71"/>
  <c r="AA5" i="71"/>
  <c r="Z5" i="71"/>
  <c r="Y5" i="71"/>
  <c r="X5" i="71"/>
  <c r="W5" i="71"/>
  <c r="V5" i="71"/>
  <c r="R5" i="71"/>
  <c r="Q5" i="71"/>
  <c r="P5" i="71"/>
  <c r="O5" i="71"/>
  <c r="N5" i="71"/>
  <c r="M5" i="71"/>
  <c r="L5" i="71"/>
  <c r="AA4" i="71"/>
  <c r="Z4" i="71"/>
  <c r="Y4" i="71"/>
  <c r="X4" i="71"/>
  <c r="W4" i="71"/>
  <c r="V4" i="71"/>
  <c r="R4" i="71"/>
  <c r="Q4" i="71"/>
  <c r="P4" i="71"/>
  <c r="O4" i="71"/>
  <c r="N4" i="71"/>
  <c r="M4" i="71"/>
  <c r="L4" i="71"/>
  <c r="AA3" i="71"/>
  <c r="Z3" i="71"/>
  <c r="Y3" i="71"/>
  <c r="X3" i="71"/>
  <c r="W3" i="71"/>
  <c r="V3" i="71"/>
  <c r="R3" i="71"/>
  <c r="Q3" i="71"/>
  <c r="P3" i="71"/>
  <c r="O3" i="71"/>
  <c r="N3" i="71"/>
  <c r="M3" i="71"/>
  <c r="L3" i="71"/>
  <c r="AA2" i="71"/>
  <c r="Z2" i="71"/>
  <c r="Y2" i="71"/>
  <c r="X2" i="71"/>
  <c r="W2" i="71"/>
  <c r="V2" i="71"/>
  <c r="U2" i="71"/>
  <c r="R2" i="71"/>
  <c r="Q2" i="71"/>
  <c r="P2" i="71"/>
  <c r="O2" i="71"/>
  <c r="N2" i="71"/>
  <c r="M2" i="71"/>
  <c r="L2" i="71"/>
  <c r="K2" i="71"/>
  <c r="X28" i="53"/>
  <c r="W28" i="53"/>
  <c r="V28" i="53"/>
  <c r="U28" i="53"/>
  <c r="T28" i="53"/>
  <c r="S28" i="53"/>
  <c r="P28" i="53"/>
  <c r="O28" i="53"/>
  <c r="N28" i="53"/>
  <c r="M28" i="53"/>
  <c r="L28" i="53"/>
  <c r="K28" i="53"/>
  <c r="J28" i="53"/>
  <c r="X27" i="53"/>
  <c r="W27" i="53"/>
  <c r="V27" i="53"/>
  <c r="U27" i="53"/>
  <c r="T27" i="53"/>
  <c r="S27" i="53"/>
  <c r="P27" i="53"/>
  <c r="O27" i="53"/>
  <c r="N27" i="53"/>
  <c r="M27" i="53"/>
  <c r="L27" i="53"/>
  <c r="K27" i="53"/>
  <c r="J27" i="53"/>
  <c r="X26" i="53"/>
  <c r="W26" i="53"/>
  <c r="V26" i="53"/>
  <c r="U26" i="53"/>
  <c r="T26" i="53"/>
  <c r="S26" i="53"/>
  <c r="P26" i="53"/>
  <c r="O26" i="53"/>
  <c r="N26" i="53"/>
  <c r="M26" i="53"/>
  <c r="L26" i="53"/>
  <c r="K26" i="53"/>
  <c r="J26" i="53"/>
  <c r="X25" i="53"/>
  <c r="W25" i="53"/>
  <c r="V25" i="53"/>
  <c r="U25" i="53"/>
  <c r="T25" i="53"/>
  <c r="S25" i="53"/>
  <c r="P25" i="53"/>
  <c r="O25" i="53"/>
  <c r="N25" i="53"/>
  <c r="M25" i="53"/>
  <c r="L25" i="53"/>
  <c r="K25" i="53"/>
  <c r="J25" i="53"/>
  <c r="X24" i="53"/>
  <c r="W24" i="53"/>
  <c r="V24" i="53"/>
  <c r="U24" i="53"/>
  <c r="T24" i="53"/>
  <c r="S24" i="53"/>
  <c r="P24" i="53"/>
  <c r="O24" i="53"/>
  <c r="N24" i="53"/>
  <c r="M24" i="53"/>
  <c r="L24" i="53"/>
  <c r="K24" i="53"/>
  <c r="J24" i="53"/>
  <c r="X23" i="53"/>
  <c r="W23" i="53"/>
  <c r="V23" i="53"/>
  <c r="U23" i="53"/>
  <c r="T23" i="53"/>
  <c r="S23" i="53"/>
  <c r="P23" i="53"/>
  <c r="O23" i="53"/>
  <c r="N23" i="53"/>
  <c r="M23" i="53"/>
  <c r="L23" i="53"/>
  <c r="K23" i="53"/>
  <c r="J23" i="53"/>
  <c r="X22" i="53"/>
  <c r="W22" i="53"/>
  <c r="V22" i="53"/>
  <c r="U22" i="53"/>
  <c r="T22" i="53"/>
  <c r="S22" i="53"/>
  <c r="P22" i="53"/>
  <c r="O22" i="53"/>
  <c r="N22" i="53"/>
  <c r="M22" i="53"/>
  <c r="L22" i="53"/>
  <c r="K22" i="53"/>
  <c r="J22" i="53"/>
  <c r="X21" i="53"/>
  <c r="W21" i="53"/>
  <c r="V21" i="53"/>
  <c r="U21" i="53"/>
  <c r="T21" i="53"/>
  <c r="S21" i="53"/>
  <c r="P21" i="53"/>
  <c r="O21" i="53"/>
  <c r="N21" i="53"/>
  <c r="M21" i="53"/>
  <c r="L21" i="53"/>
  <c r="K21" i="53"/>
  <c r="J21" i="53"/>
  <c r="X20" i="53"/>
  <c r="W20" i="53"/>
  <c r="V20" i="53"/>
  <c r="U20" i="53"/>
  <c r="T20" i="53"/>
  <c r="S20" i="53"/>
  <c r="P20" i="53"/>
  <c r="O20" i="53"/>
  <c r="N20" i="53"/>
  <c r="M20" i="53"/>
  <c r="L20" i="53"/>
  <c r="K20" i="53"/>
  <c r="J20" i="53"/>
  <c r="X19" i="53"/>
  <c r="W19" i="53"/>
  <c r="V19" i="53"/>
  <c r="U19" i="53"/>
  <c r="T19" i="53"/>
  <c r="S19" i="53"/>
  <c r="P19" i="53"/>
  <c r="O19" i="53"/>
  <c r="N19" i="53"/>
  <c r="M19" i="53"/>
  <c r="L19" i="53"/>
  <c r="K19" i="53"/>
  <c r="J19" i="53"/>
  <c r="X18" i="53"/>
  <c r="W18" i="53"/>
  <c r="V18" i="53"/>
  <c r="U18" i="53"/>
  <c r="T18" i="53"/>
  <c r="S18" i="53"/>
  <c r="P18" i="53"/>
  <c r="O18" i="53"/>
  <c r="N18" i="53"/>
  <c r="M18" i="53"/>
  <c r="L18" i="53"/>
  <c r="K18" i="53"/>
  <c r="J18" i="53"/>
  <c r="X17" i="53"/>
  <c r="W17" i="53"/>
  <c r="V17" i="53"/>
  <c r="U17" i="53"/>
  <c r="T17" i="53"/>
  <c r="S17" i="53"/>
  <c r="P17" i="53"/>
  <c r="O17" i="53"/>
  <c r="N17" i="53"/>
  <c r="M17" i="53"/>
  <c r="L17" i="53"/>
  <c r="K17" i="53"/>
  <c r="J17" i="53"/>
  <c r="X13" i="53"/>
  <c r="W13" i="53"/>
  <c r="V13" i="53"/>
  <c r="U13" i="53"/>
  <c r="T13" i="53"/>
  <c r="S13" i="53"/>
  <c r="P13" i="53"/>
  <c r="O13" i="53"/>
  <c r="N13" i="53"/>
  <c r="M13" i="53"/>
  <c r="L13" i="53"/>
  <c r="K13" i="53"/>
  <c r="J13" i="53"/>
  <c r="X12" i="53"/>
  <c r="W12" i="53"/>
  <c r="V12" i="53"/>
  <c r="U12" i="53"/>
  <c r="T12" i="53"/>
  <c r="S12" i="53"/>
  <c r="P12" i="53"/>
  <c r="O12" i="53"/>
  <c r="N12" i="53"/>
  <c r="M12" i="53"/>
  <c r="L12" i="53"/>
  <c r="K12" i="53"/>
  <c r="J12" i="53"/>
  <c r="X11" i="53"/>
  <c r="W11" i="53"/>
  <c r="V11" i="53"/>
  <c r="U11" i="53"/>
  <c r="T11" i="53"/>
  <c r="S11" i="53"/>
  <c r="P11" i="53"/>
  <c r="O11" i="53"/>
  <c r="N11" i="53"/>
  <c r="M11" i="53"/>
  <c r="L11" i="53"/>
  <c r="K11" i="53"/>
  <c r="J11" i="53"/>
  <c r="X10" i="53"/>
  <c r="W10" i="53"/>
  <c r="V10" i="53"/>
  <c r="U10" i="53"/>
  <c r="T10" i="53"/>
  <c r="S10" i="53"/>
  <c r="P10" i="53"/>
  <c r="O10" i="53"/>
  <c r="N10" i="53"/>
  <c r="M10" i="53"/>
  <c r="L10" i="53"/>
  <c r="K10" i="53"/>
  <c r="J10" i="53"/>
  <c r="X9" i="53"/>
  <c r="W9" i="53"/>
  <c r="V9" i="53"/>
  <c r="U9" i="53"/>
  <c r="T9" i="53"/>
  <c r="S9" i="53"/>
  <c r="P9" i="53"/>
  <c r="O9" i="53"/>
  <c r="N9" i="53"/>
  <c r="M9" i="53"/>
  <c r="L9" i="53"/>
  <c r="K9" i="53"/>
  <c r="J9" i="53"/>
  <c r="X8" i="53"/>
  <c r="W8" i="53"/>
  <c r="V8" i="53"/>
  <c r="U8" i="53"/>
  <c r="T8" i="53"/>
  <c r="S8" i="53"/>
  <c r="P8" i="53"/>
  <c r="O8" i="53"/>
  <c r="N8" i="53"/>
  <c r="M8" i="53"/>
  <c r="L8" i="53"/>
  <c r="K8" i="53"/>
  <c r="J8" i="53"/>
  <c r="X7" i="53"/>
  <c r="W7" i="53"/>
  <c r="V7" i="53"/>
  <c r="U7" i="53"/>
  <c r="T7" i="53"/>
  <c r="S7" i="53"/>
  <c r="P7" i="53"/>
  <c r="O7" i="53"/>
  <c r="N7" i="53"/>
  <c r="M7" i="53"/>
  <c r="L7" i="53"/>
  <c r="K7" i="53"/>
  <c r="J7" i="53"/>
  <c r="X6" i="53"/>
  <c r="W6" i="53"/>
  <c r="V6" i="53"/>
  <c r="U6" i="53"/>
  <c r="T6" i="53"/>
  <c r="S6" i="53"/>
  <c r="P6" i="53"/>
  <c r="O6" i="53"/>
  <c r="N6" i="53"/>
  <c r="M6" i="53"/>
  <c r="L6" i="53"/>
  <c r="K6" i="53"/>
  <c r="J6" i="53"/>
  <c r="X5" i="53"/>
  <c r="W5" i="53"/>
  <c r="V5" i="53"/>
  <c r="U5" i="53"/>
  <c r="T5" i="53"/>
  <c r="S5" i="53"/>
  <c r="P5" i="53"/>
  <c r="O5" i="53"/>
  <c r="N5" i="53"/>
  <c r="M5" i="53"/>
  <c r="L5" i="53"/>
  <c r="K5" i="53"/>
  <c r="J5" i="53"/>
  <c r="X4" i="53"/>
  <c r="W4" i="53"/>
  <c r="V4" i="53"/>
  <c r="U4" i="53"/>
  <c r="T4" i="53"/>
  <c r="S4" i="53"/>
  <c r="P4" i="53"/>
  <c r="O4" i="53"/>
  <c r="N4" i="53"/>
  <c r="M4" i="53"/>
  <c r="L4" i="53"/>
  <c r="K4" i="53"/>
  <c r="J4" i="53"/>
  <c r="X3" i="53"/>
  <c r="W3" i="53"/>
  <c r="V3" i="53"/>
  <c r="U3" i="53"/>
  <c r="T3" i="53"/>
  <c r="S3" i="53"/>
  <c r="P3" i="53"/>
  <c r="O3" i="53"/>
  <c r="N3" i="53"/>
  <c r="M3" i="53"/>
  <c r="L3" i="53"/>
  <c r="K3" i="53"/>
  <c r="J3" i="53"/>
  <c r="X2" i="53"/>
  <c r="W2" i="53"/>
  <c r="V2" i="53"/>
  <c r="U2" i="53"/>
  <c r="T2" i="53"/>
  <c r="S2" i="53"/>
  <c r="P2" i="53"/>
  <c r="O2" i="53"/>
  <c r="N2" i="53"/>
  <c r="M2" i="53"/>
  <c r="L2" i="53"/>
  <c r="K2" i="53"/>
  <c r="J2" i="53"/>
  <c r="X28" i="11"/>
  <c r="W28" i="11"/>
  <c r="V28" i="11"/>
  <c r="U28" i="11"/>
  <c r="T28" i="11"/>
  <c r="S28" i="11"/>
  <c r="P28" i="11"/>
  <c r="O28" i="11"/>
  <c r="N28" i="11"/>
  <c r="M28" i="11"/>
  <c r="L28" i="11"/>
  <c r="K28" i="11"/>
  <c r="J28" i="11"/>
  <c r="X27" i="11"/>
  <c r="W27" i="11"/>
  <c r="V27" i="11"/>
  <c r="U27" i="11"/>
  <c r="T27" i="11"/>
  <c r="S27" i="11"/>
  <c r="P27" i="11"/>
  <c r="O27" i="11"/>
  <c r="N27" i="11"/>
  <c r="M27" i="11"/>
  <c r="L27" i="11"/>
  <c r="K27" i="11"/>
  <c r="J27" i="11"/>
  <c r="X26" i="11"/>
  <c r="W26" i="11"/>
  <c r="V26" i="11"/>
  <c r="U26" i="11"/>
  <c r="T26" i="11"/>
  <c r="S26" i="11"/>
  <c r="P26" i="11"/>
  <c r="O26" i="11"/>
  <c r="N26" i="11"/>
  <c r="M26" i="11"/>
  <c r="L26" i="11"/>
  <c r="K26" i="11"/>
  <c r="J26" i="11"/>
  <c r="X25" i="11"/>
  <c r="W25" i="11"/>
  <c r="V25" i="11"/>
  <c r="U25" i="11"/>
  <c r="T25" i="11"/>
  <c r="S25" i="11"/>
  <c r="P25" i="11"/>
  <c r="O25" i="11"/>
  <c r="N25" i="11"/>
  <c r="M25" i="11"/>
  <c r="L25" i="11"/>
  <c r="K25" i="11"/>
  <c r="J25" i="11"/>
  <c r="X24" i="11"/>
  <c r="W24" i="11"/>
  <c r="V24" i="11"/>
  <c r="U24" i="11"/>
  <c r="T24" i="11"/>
  <c r="S24" i="11"/>
  <c r="P24" i="11"/>
  <c r="O24" i="11"/>
  <c r="N24" i="11"/>
  <c r="M24" i="11"/>
  <c r="L24" i="11"/>
  <c r="K24" i="11"/>
  <c r="J24" i="11"/>
  <c r="X23" i="11"/>
  <c r="W23" i="11"/>
  <c r="V23" i="11"/>
  <c r="U23" i="11"/>
  <c r="T23" i="11"/>
  <c r="S23" i="11"/>
  <c r="P23" i="11"/>
  <c r="O23" i="11"/>
  <c r="N23" i="11"/>
  <c r="M23" i="11"/>
  <c r="L23" i="11"/>
  <c r="K23" i="11"/>
  <c r="J23" i="11"/>
  <c r="X22" i="11"/>
  <c r="W22" i="11"/>
  <c r="V22" i="11"/>
  <c r="U22" i="11"/>
  <c r="T22" i="11"/>
  <c r="S22" i="11"/>
  <c r="P22" i="11"/>
  <c r="O22" i="11"/>
  <c r="N22" i="11"/>
  <c r="M22" i="11"/>
  <c r="L22" i="11"/>
  <c r="K22" i="11"/>
  <c r="J22" i="11"/>
  <c r="X21" i="11"/>
  <c r="W21" i="11"/>
  <c r="V21" i="11"/>
  <c r="U21" i="11"/>
  <c r="T21" i="11"/>
  <c r="S21" i="11"/>
  <c r="P21" i="11"/>
  <c r="O21" i="11"/>
  <c r="N21" i="11"/>
  <c r="M21" i="11"/>
  <c r="L21" i="11"/>
  <c r="K21" i="11"/>
  <c r="J21" i="11"/>
  <c r="X20" i="11"/>
  <c r="W20" i="11"/>
  <c r="V20" i="11"/>
  <c r="U20" i="11"/>
  <c r="T20" i="11"/>
  <c r="S20" i="11"/>
  <c r="P20" i="11"/>
  <c r="O20" i="11"/>
  <c r="N20" i="11"/>
  <c r="M20" i="11"/>
  <c r="L20" i="11"/>
  <c r="K20" i="11"/>
  <c r="J20" i="11"/>
  <c r="X19" i="11"/>
  <c r="W19" i="11"/>
  <c r="V19" i="11"/>
  <c r="U19" i="11"/>
  <c r="T19" i="11"/>
  <c r="S19" i="11"/>
  <c r="P19" i="11"/>
  <c r="O19" i="11"/>
  <c r="N19" i="11"/>
  <c r="M19" i="11"/>
  <c r="L19" i="11"/>
  <c r="K19" i="11"/>
  <c r="J19" i="11"/>
  <c r="X18" i="11"/>
  <c r="W18" i="11"/>
  <c r="V18" i="11"/>
  <c r="U18" i="11"/>
  <c r="T18" i="11"/>
  <c r="S18" i="11"/>
  <c r="P18" i="11"/>
  <c r="O18" i="11"/>
  <c r="N18" i="11"/>
  <c r="M18" i="11"/>
  <c r="L18" i="11"/>
  <c r="K18" i="11"/>
  <c r="J18" i="11"/>
  <c r="X17" i="11"/>
  <c r="W17" i="11"/>
  <c r="V17" i="11"/>
  <c r="U17" i="11"/>
  <c r="T17" i="11"/>
  <c r="S17" i="11"/>
  <c r="P17" i="11"/>
  <c r="O17" i="11"/>
  <c r="N17" i="11"/>
  <c r="M17" i="11"/>
  <c r="L17" i="11"/>
  <c r="K17" i="11"/>
  <c r="J17" i="11"/>
  <c r="X13" i="11"/>
  <c r="W13" i="11"/>
  <c r="V13" i="11"/>
  <c r="U13" i="11"/>
  <c r="T13" i="11"/>
  <c r="P13" i="11"/>
  <c r="O13" i="11"/>
  <c r="N13" i="11"/>
  <c r="M13" i="11"/>
  <c r="L13" i="11"/>
  <c r="K13" i="11"/>
  <c r="X12" i="11"/>
  <c r="W12" i="11"/>
  <c r="V12" i="11"/>
  <c r="U12" i="11"/>
  <c r="T12" i="11"/>
  <c r="S12" i="11"/>
  <c r="P12" i="11"/>
  <c r="O12" i="11"/>
  <c r="N12" i="11"/>
  <c r="M12" i="11"/>
  <c r="L12" i="11"/>
  <c r="K12" i="11"/>
  <c r="J12" i="11"/>
  <c r="C12" i="11"/>
  <c r="X11" i="11"/>
  <c r="W11" i="11"/>
  <c r="V11" i="11"/>
  <c r="U11" i="11"/>
  <c r="T11" i="11"/>
  <c r="S11" i="11"/>
  <c r="P11" i="11"/>
  <c r="O11" i="11"/>
  <c r="N11" i="11"/>
  <c r="M11" i="11"/>
  <c r="L11" i="11"/>
  <c r="K11" i="11"/>
  <c r="J11" i="11"/>
  <c r="C11" i="11"/>
  <c r="X10" i="11"/>
  <c r="W10" i="11"/>
  <c r="V10" i="11"/>
  <c r="U10" i="11"/>
  <c r="T10" i="11"/>
  <c r="S10" i="11"/>
  <c r="P10" i="11"/>
  <c r="O10" i="11"/>
  <c r="N10" i="11"/>
  <c r="M10" i="11"/>
  <c r="L10" i="11"/>
  <c r="K10" i="11"/>
  <c r="J10" i="11"/>
  <c r="C10" i="11"/>
  <c r="X9" i="11"/>
  <c r="W9" i="11"/>
  <c r="V9" i="11"/>
  <c r="U9" i="11"/>
  <c r="T9" i="11"/>
  <c r="S9" i="11"/>
  <c r="P9" i="11"/>
  <c r="O9" i="11"/>
  <c r="N9" i="11"/>
  <c r="M9" i="11"/>
  <c r="L9" i="11"/>
  <c r="K9" i="11"/>
  <c r="J9" i="11"/>
  <c r="C9" i="11"/>
  <c r="X8" i="11"/>
  <c r="W8" i="11"/>
  <c r="V8" i="11"/>
  <c r="U8" i="11"/>
  <c r="T8" i="11"/>
  <c r="S8" i="11"/>
  <c r="P8" i="11"/>
  <c r="O8" i="11"/>
  <c r="N8" i="11"/>
  <c r="M8" i="11"/>
  <c r="L8" i="11"/>
  <c r="K8" i="11"/>
  <c r="J8" i="11"/>
  <c r="C8" i="11"/>
  <c r="X7" i="11"/>
  <c r="W7" i="11"/>
  <c r="V7" i="11"/>
  <c r="U7" i="11"/>
  <c r="T7" i="11"/>
  <c r="S7" i="11"/>
  <c r="P7" i="11"/>
  <c r="O7" i="11"/>
  <c r="N7" i="11"/>
  <c r="M7" i="11"/>
  <c r="L7" i="11"/>
  <c r="K7" i="11"/>
  <c r="J7" i="11"/>
  <c r="C7" i="11"/>
  <c r="X6" i="11"/>
  <c r="W6" i="11"/>
  <c r="V6" i="11"/>
  <c r="U6" i="11"/>
  <c r="T6" i="11"/>
  <c r="S6" i="11"/>
  <c r="P6" i="11"/>
  <c r="O6" i="11"/>
  <c r="N6" i="11"/>
  <c r="M6" i="11"/>
  <c r="L6" i="11"/>
  <c r="K6" i="11"/>
  <c r="J6" i="11"/>
  <c r="C6" i="11"/>
  <c r="X5" i="11"/>
  <c r="W5" i="11"/>
  <c r="V5" i="11"/>
  <c r="U5" i="11"/>
  <c r="T5" i="11"/>
  <c r="S5" i="11"/>
  <c r="P5" i="11"/>
  <c r="O5" i="11"/>
  <c r="N5" i="11"/>
  <c r="M5" i="11"/>
  <c r="L5" i="11"/>
  <c r="K5" i="11"/>
  <c r="J5" i="11"/>
  <c r="C5" i="11"/>
  <c r="X4" i="11"/>
  <c r="W4" i="11"/>
  <c r="V4" i="11"/>
  <c r="U4" i="11"/>
  <c r="T4" i="11"/>
  <c r="S4" i="11"/>
  <c r="P4" i="11"/>
  <c r="O4" i="11"/>
  <c r="N4" i="11"/>
  <c r="M4" i="11"/>
  <c r="L4" i="11"/>
  <c r="K4" i="11"/>
  <c r="J4" i="11"/>
  <c r="C4" i="11"/>
  <c r="X3" i="11"/>
  <c r="W3" i="11"/>
  <c r="V3" i="11"/>
  <c r="U3" i="11"/>
  <c r="T3" i="11"/>
  <c r="S3" i="11"/>
  <c r="P3" i="11"/>
  <c r="O3" i="11"/>
  <c r="N3" i="11"/>
  <c r="M3" i="11"/>
  <c r="L3" i="11"/>
  <c r="K3" i="11"/>
  <c r="J3" i="11"/>
  <c r="C3" i="11"/>
  <c r="X2" i="11"/>
  <c r="W2" i="11"/>
  <c r="V2" i="11"/>
  <c r="U2" i="11"/>
  <c r="T2" i="11"/>
  <c r="S2" i="11"/>
  <c r="P2" i="11"/>
  <c r="O2" i="11"/>
  <c r="N2" i="11"/>
  <c r="M2" i="11"/>
  <c r="L2" i="11"/>
  <c r="K2" i="11"/>
  <c r="J2" i="11"/>
  <c r="C2" i="11"/>
  <c r="X28" i="10"/>
  <c r="W28" i="10"/>
  <c r="V28" i="10"/>
  <c r="U28" i="10"/>
  <c r="T28" i="10"/>
  <c r="S28" i="10"/>
  <c r="P28" i="10"/>
  <c r="O28" i="10"/>
  <c r="N28" i="10"/>
  <c r="M28" i="10"/>
  <c r="L28" i="10"/>
  <c r="K28" i="10"/>
  <c r="J28" i="10"/>
  <c r="X27" i="10"/>
  <c r="W27" i="10"/>
  <c r="V27" i="10"/>
  <c r="U27" i="10"/>
  <c r="T27" i="10"/>
  <c r="S27" i="10"/>
  <c r="P27" i="10"/>
  <c r="O27" i="10"/>
  <c r="N27" i="10"/>
  <c r="M27" i="10"/>
  <c r="L27" i="10"/>
  <c r="K27" i="10"/>
  <c r="J27" i="10"/>
  <c r="X26" i="10"/>
  <c r="W26" i="10"/>
  <c r="V26" i="10"/>
  <c r="U26" i="10"/>
  <c r="T26" i="10"/>
  <c r="S26" i="10"/>
  <c r="P26" i="10"/>
  <c r="O26" i="10"/>
  <c r="N26" i="10"/>
  <c r="M26" i="10"/>
  <c r="L26" i="10"/>
  <c r="K26" i="10"/>
  <c r="J26" i="10"/>
  <c r="X25" i="10"/>
  <c r="W25" i="10"/>
  <c r="V25" i="10"/>
  <c r="U25" i="10"/>
  <c r="T25" i="10"/>
  <c r="S25" i="10"/>
  <c r="P25" i="10"/>
  <c r="O25" i="10"/>
  <c r="N25" i="10"/>
  <c r="M25" i="10"/>
  <c r="L25" i="10"/>
  <c r="K25" i="10"/>
  <c r="J25" i="10"/>
  <c r="X24" i="10"/>
  <c r="W24" i="10"/>
  <c r="V24" i="10"/>
  <c r="U24" i="10"/>
  <c r="T24" i="10"/>
  <c r="S24" i="10"/>
  <c r="P24" i="10"/>
  <c r="O24" i="10"/>
  <c r="N24" i="10"/>
  <c r="M24" i="10"/>
  <c r="L24" i="10"/>
  <c r="K24" i="10"/>
  <c r="J24" i="10"/>
  <c r="X23" i="10"/>
  <c r="W23" i="10"/>
  <c r="V23" i="10"/>
  <c r="U23" i="10"/>
  <c r="T23" i="10"/>
  <c r="S23" i="10"/>
  <c r="P23" i="10"/>
  <c r="O23" i="10"/>
  <c r="N23" i="10"/>
  <c r="M23" i="10"/>
  <c r="L23" i="10"/>
  <c r="K23" i="10"/>
  <c r="J23" i="10"/>
  <c r="X22" i="10"/>
  <c r="W22" i="10"/>
  <c r="V22" i="10"/>
  <c r="U22" i="10"/>
  <c r="T22" i="10"/>
  <c r="S22" i="10"/>
  <c r="P22" i="10"/>
  <c r="O22" i="10"/>
  <c r="N22" i="10"/>
  <c r="M22" i="10"/>
  <c r="L22" i="10"/>
  <c r="K22" i="10"/>
  <c r="J22" i="10"/>
  <c r="X21" i="10"/>
  <c r="W21" i="10"/>
  <c r="V21" i="10"/>
  <c r="U21" i="10"/>
  <c r="T21" i="10"/>
  <c r="S21" i="10"/>
  <c r="P21" i="10"/>
  <c r="O21" i="10"/>
  <c r="N21" i="10"/>
  <c r="M21" i="10"/>
  <c r="L21" i="10"/>
  <c r="K21" i="10"/>
  <c r="J21" i="10"/>
  <c r="X20" i="10"/>
  <c r="W20" i="10"/>
  <c r="V20" i="10"/>
  <c r="U20" i="10"/>
  <c r="T20" i="10"/>
  <c r="S20" i="10"/>
  <c r="P20" i="10"/>
  <c r="O20" i="10"/>
  <c r="N20" i="10"/>
  <c r="M20" i="10"/>
  <c r="L20" i="10"/>
  <c r="K20" i="10"/>
  <c r="J20" i="10"/>
  <c r="X19" i="10"/>
  <c r="W19" i="10"/>
  <c r="V19" i="10"/>
  <c r="U19" i="10"/>
  <c r="T19" i="10"/>
  <c r="S19" i="10"/>
  <c r="P19" i="10"/>
  <c r="O19" i="10"/>
  <c r="N19" i="10"/>
  <c r="M19" i="10"/>
  <c r="L19" i="10"/>
  <c r="K19" i="10"/>
  <c r="J19" i="10"/>
  <c r="X18" i="10"/>
  <c r="W18" i="10"/>
  <c r="V18" i="10"/>
  <c r="U18" i="10"/>
  <c r="T18" i="10"/>
  <c r="S18" i="10"/>
  <c r="P18" i="10"/>
  <c r="O18" i="10"/>
  <c r="N18" i="10"/>
  <c r="M18" i="10"/>
  <c r="L18" i="10"/>
  <c r="K18" i="10"/>
  <c r="J18" i="10"/>
  <c r="X17" i="10"/>
  <c r="W17" i="10"/>
  <c r="V17" i="10"/>
  <c r="U17" i="10"/>
  <c r="T17" i="10"/>
  <c r="S17" i="10"/>
  <c r="P17" i="10"/>
  <c r="O17" i="10"/>
  <c r="N17" i="10"/>
  <c r="M17" i="10"/>
  <c r="L17" i="10"/>
  <c r="K17" i="10"/>
  <c r="J17" i="10"/>
  <c r="X13" i="10"/>
  <c r="W13" i="10"/>
  <c r="V13" i="10"/>
  <c r="U13" i="10"/>
  <c r="T13" i="10"/>
  <c r="S13" i="10"/>
  <c r="P13" i="10"/>
  <c r="O13" i="10"/>
  <c r="N13" i="10"/>
  <c r="M13" i="10"/>
  <c r="L13" i="10"/>
  <c r="K13" i="10"/>
  <c r="J13" i="10"/>
  <c r="X12" i="10"/>
  <c r="W12" i="10"/>
  <c r="V12" i="10"/>
  <c r="U12" i="10"/>
  <c r="T12" i="10"/>
  <c r="S12" i="10"/>
  <c r="P12" i="10"/>
  <c r="O12" i="10"/>
  <c r="N12" i="10"/>
  <c r="M12" i="10"/>
  <c r="L12" i="10"/>
  <c r="K12" i="10"/>
  <c r="J12" i="10"/>
  <c r="X11" i="10"/>
  <c r="W11" i="10"/>
  <c r="V11" i="10"/>
  <c r="U11" i="10"/>
  <c r="T11" i="10"/>
  <c r="S11" i="10"/>
  <c r="P11" i="10"/>
  <c r="O11" i="10"/>
  <c r="N11" i="10"/>
  <c r="M11" i="10"/>
  <c r="L11" i="10"/>
  <c r="K11" i="10"/>
  <c r="J11" i="10"/>
  <c r="X10" i="10"/>
  <c r="W10" i="10"/>
  <c r="V10" i="10"/>
  <c r="U10" i="10"/>
  <c r="T10" i="10"/>
  <c r="S10" i="10"/>
  <c r="P10" i="10"/>
  <c r="O10" i="10"/>
  <c r="N10" i="10"/>
  <c r="M10" i="10"/>
  <c r="L10" i="10"/>
  <c r="K10" i="10"/>
  <c r="J10" i="10"/>
  <c r="X9" i="10"/>
  <c r="W9" i="10"/>
  <c r="V9" i="10"/>
  <c r="U9" i="10"/>
  <c r="T9" i="10"/>
  <c r="S9" i="10"/>
  <c r="P9" i="10"/>
  <c r="O9" i="10"/>
  <c r="N9" i="10"/>
  <c r="M9" i="10"/>
  <c r="L9" i="10"/>
  <c r="K9" i="10"/>
  <c r="J9" i="10"/>
  <c r="X8" i="10"/>
  <c r="W8" i="10"/>
  <c r="V8" i="10"/>
  <c r="U8" i="10"/>
  <c r="T8" i="10"/>
  <c r="S8" i="10"/>
  <c r="P8" i="10"/>
  <c r="O8" i="10"/>
  <c r="N8" i="10"/>
  <c r="M8" i="10"/>
  <c r="L8" i="10"/>
  <c r="K8" i="10"/>
  <c r="J8" i="10"/>
  <c r="X7" i="10"/>
  <c r="W7" i="10"/>
  <c r="V7" i="10"/>
  <c r="U7" i="10"/>
  <c r="T7" i="10"/>
  <c r="S7" i="10"/>
  <c r="P7" i="10"/>
  <c r="O7" i="10"/>
  <c r="N7" i="10"/>
  <c r="M7" i="10"/>
  <c r="L7" i="10"/>
  <c r="K7" i="10"/>
  <c r="J7" i="10"/>
  <c r="X6" i="10"/>
  <c r="W6" i="10"/>
  <c r="V6" i="10"/>
  <c r="U6" i="10"/>
  <c r="T6" i="10"/>
  <c r="S6" i="10"/>
  <c r="P6" i="10"/>
  <c r="O6" i="10"/>
  <c r="N6" i="10"/>
  <c r="M6" i="10"/>
  <c r="L6" i="10"/>
  <c r="K6" i="10"/>
  <c r="J6" i="10"/>
  <c r="X5" i="10"/>
  <c r="W5" i="10"/>
  <c r="V5" i="10"/>
  <c r="U5" i="10"/>
  <c r="T5" i="10"/>
  <c r="S5" i="10"/>
  <c r="P5" i="10"/>
  <c r="O5" i="10"/>
  <c r="N5" i="10"/>
  <c r="M5" i="10"/>
  <c r="L5" i="10"/>
  <c r="K5" i="10"/>
  <c r="J5" i="10"/>
  <c r="X4" i="10"/>
  <c r="W4" i="10"/>
  <c r="V4" i="10"/>
  <c r="U4" i="10"/>
  <c r="T4" i="10"/>
  <c r="S4" i="10"/>
  <c r="P4" i="10"/>
  <c r="O4" i="10"/>
  <c r="N4" i="10"/>
  <c r="M4" i="10"/>
  <c r="L4" i="10"/>
  <c r="K4" i="10"/>
  <c r="J4" i="10"/>
  <c r="X3" i="10"/>
  <c r="W3" i="10"/>
  <c r="V3" i="10"/>
  <c r="U3" i="10"/>
  <c r="T3" i="10"/>
  <c r="S3" i="10"/>
  <c r="P3" i="10"/>
  <c r="O3" i="10"/>
  <c r="N3" i="10"/>
  <c r="M3" i="10"/>
  <c r="L3" i="10"/>
  <c r="K3" i="10"/>
  <c r="J3" i="10"/>
  <c r="X2" i="10"/>
  <c r="W2" i="10"/>
  <c r="V2" i="10"/>
  <c r="U2" i="10"/>
  <c r="T2" i="10"/>
  <c r="S2" i="10"/>
  <c r="P2" i="10"/>
  <c r="O2" i="10"/>
  <c r="N2" i="10"/>
  <c r="M2" i="10"/>
  <c r="L2" i="10"/>
  <c r="K2" i="10"/>
  <c r="J2" i="10"/>
  <c r="X28" i="8"/>
  <c r="W28" i="8"/>
  <c r="V28" i="8"/>
  <c r="U28" i="8"/>
  <c r="T28" i="8"/>
  <c r="P28" i="8"/>
  <c r="O28" i="8"/>
  <c r="N28" i="8"/>
  <c r="M28" i="8"/>
  <c r="L28" i="8"/>
  <c r="K28" i="8"/>
  <c r="X27" i="8"/>
  <c r="W27" i="8"/>
  <c r="V27" i="8"/>
  <c r="U27" i="8"/>
  <c r="T27" i="8"/>
  <c r="S27" i="8"/>
  <c r="P27" i="8"/>
  <c r="O27" i="8"/>
  <c r="N27" i="8"/>
  <c r="M27" i="8"/>
  <c r="L27" i="8"/>
  <c r="K27" i="8"/>
  <c r="J27" i="8"/>
  <c r="X26" i="8"/>
  <c r="W26" i="8"/>
  <c r="V26" i="8"/>
  <c r="U26" i="8"/>
  <c r="T26" i="8"/>
  <c r="S26" i="8"/>
  <c r="P26" i="8"/>
  <c r="O26" i="8"/>
  <c r="N26" i="8"/>
  <c r="M26" i="8"/>
  <c r="L26" i="8"/>
  <c r="K26" i="8"/>
  <c r="J26" i="8"/>
  <c r="X25" i="8"/>
  <c r="W25" i="8"/>
  <c r="V25" i="8"/>
  <c r="U25" i="8"/>
  <c r="T25" i="8"/>
  <c r="S25" i="8"/>
  <c r="P25" i="8"/>
  <c r="O25" i="8"/>
  <c r="N25" i="8"/>
  <c r="M25" i="8"/>
  <c r="L25" i="8"/>
  <c r="K25" i="8"/>
  <c r="J25" i="8"/>
  <c r="X24" i="8"/>
  <c r="W24" i="8"/>
  <c r="V24" i="8"/>
  <c r="U24" i="8"/>
  <c r="T24" i="8"/>
  <c r="S24" i="8"/>
  <c r="P24" i="8"/>
  <c r="O24" i="8"/>
  <c r="N24" i="8"/>
  <c r="M24" i="8"/>
  <c r="L24" i="8"/>
  <c r="K24" i="8"/>
  <c r="J24" i="8"/>
  <c r="X23" i="8"/>
  <c r="W23" i="8"/>
  <c r="V23" i="8"/>
  <c r="U23" i="8"/>
  <c r="T23" i="8"/>
  <c r="S23" i="8"/>
  <c r="P23" i="8"/>
  <c r="O23" i="8"/>
  <c r="N23" i="8"/>
  <c r="M23" i="8"/>
  <c r="L23" i="8"/>
  <c r="K23" i="8"/>
  <c r="J23" i="8"/>
  <c r="X22" i="8"/>
  <c r="W22" i="8"/>
  <c r="V22" i="8"/>
  <c r="U22" i="8"/>
  <c r="T22" i="8"/>
  <c r="S22" i="8"/>
  <c r="P22" i="8"/>
  <c r="O22" i="8"/>
  <c r="N22" i="8"/>
  <c r="M22" i="8"/>
  <c r="L22" i="8"/>
  <c r="K22" i="8"/>
  <c r="J22" i="8"/>
  <c r="X21" i="8"/>
  <c r="W21" i="8"/>
  <c r="V21" i="8"/>
  <c r="U21" i="8"/>
  <c r="T21" i="8"/>
  <c r="S21" i="8"/>
  <c r="P21" i="8"/>
  <c r="O21" i="8"/>
  <c r="N21" i="8"/>
  <c r="M21" i="8"/>
  <c r="L21" i="8"/>
  <c r="K21" i="8"/>
  <c r="J21" i="8"/>
  <c r="X20" i="8"/>
  <c r="W20" i="8"/>
  <c r="V20" i="8"/>
  <c r="U20" i="8"/>
  <c r="T20" i="8"/>
  <c r="S20" i="8"/>
  <c r="P20" i="8"/>
  <c r="O20" i="8"/>
  <c r="N20" i="8"/>
  <c r="M20" i="8"/>
  <c r="L20" i="8"/>
  <c r="K20" i="8"/>
  <c r="J20" i="8"/>
  <c r="X19" i="8"/>
  <c r="W19" i="8"/>
  <c r="V19" i="8"/>
  <c r="U19" i="8"/>
  <c r="T19" i="8"/>
  <c r="S19" i="8"/>
  <c r="P19" i="8"/>
  <c r="O19" i="8"/>
  <c r="N19" i="8"/>
  <c r="M19" i="8"/>
  <c r="L19" i="8"/>
  <c r="K19" i="8"/>
  <c r="J19" i="8"/>
  <c r="X18" i="8"/>
  <c r="W18" i="8"/>
  <c r="V18" i="8"/>
  <c r="U18" i="8"/>
  <c r="T18" i="8"/>
  <c r="S18" i="8"/>
  <c r="P18" i="8"/>
  <c r="O18" i="8"/>
  <c r="N18" i="8"/>
  <c r="M18" i="8"/>
  <c r="L18" i="8"/>
  <c r="K18" i="8"/>
  <c r="J18" i="8"/>
  <c r="X17" i="8"/>
  <c r="W17" i="8"/>
  <c r="V17" i="8"/>
  <c r="U17" i="8"/>
  <c r="T17" i="8"/>
  <c r="S17" i="8"/>
  <c r="P17" i="8"/>
  <c r="O17" i="8"/>
  <c r="N17" i="8"/>
  <c r="M17" i="8"/>
  <c r="L17" i="8"/>
  <c r="K17" i="8"/>
  <c r="J17" i="8"/>
  <c r="X13" i="8"/>
  <c r="W13" i="8"/>
  <c r="V13" i="8"/>
  <c r="U13" i="8"/>
  <c r="T13" i="8"/>
  <c r="P13" i="8"/>
  <c r="O13" i="8"/>
  <c r="N13" i="8"/>
  <c r="M13" i="8"/>
  <c r="L13" i="8"/>
  <c r="K13" i="8"/>
  <c r="X12" i="8"/>
  <c r="W12" i="8"/>
  <c r="V12" i="8"/>
  <c r="U12" i="8"/>
  <c r="T12" i="8"/>
  <c r="S12" i="8"/>
  <c r="P12" i="8"/>
  <c r="O12" i="8"/>
  <c r="N12" i="8"/>
  <c r="M12" i="8"/>
  <c r="L12" i="8"/>
  <c r="K12" i="8"/>
  <c r="J12" i="8"/>
  <c r="X11" i="8"/>
  <c r="W11" i="8"/>
  <c r="V11" i="8"/>
  <c r="U11" i="8"/>
  <c r="T11" i="8"/>
  <c r="S11" i="8"/>
  <c r="P11" i="8"/>
  <c r="O11" i="8"/>
  <c r="N11" i="8"/>
  <c r="M11" i="8"/>
  <c r="L11" i="8"/>
  <c r="K11" i="8"/>
  <c r="J11" i="8"/>
  <c r="X10" i="8"/>
  <c r="W10" i="8"/>
  <c r="V10" i="8"/>
  <c r="U10" i="8"/>
  <c r="T10" i="8"/>
  <c r="S10" i="8"/>
  <c r="P10" i="8"/>
  <c r="O10" i="8"/>
  <c r="N10" i="8"/>
  <c r="M10" i="8"/>
  <c r="L10" i="8"/>
  <c r="K10" i="8"/>
  <c r="J10" i="8"/>
  <c r="X9" i="8"/>
  <c r="W9" i="8"/>
  <c r="V9" i="8"/>
  <c r="U9" i="8"/>
  <c r="T9" i="8"/>
  <c r="S9" i="8"/>
  <c r="P9" i="8"/>
  <c r="O9" i="8"/>
  <c r="N9" i="8"/>
  <c r="M9" i="8"/>
  <c r="L9" i="8"/>
  <c r="K9" i="8"/>
  <c r="J9" i="8"/>
  <c r="X8" i="8"/>
  <c r="W8" i="8"/>
  <c r="V8" i="8"/>
  <c r="U8" i="8"/>
  <c r="T8" i="8"/>
  <c r="S8" i="8"/>
  <c r="P8" i="8"/>
  <c r="O8" i="8"/>
  <c r="N8" i="8"/>
  <c r="M8" i="8"/>
  <c r="L8" i="8"/>
  <c r="K8" i="8"/>
  <c r="J8" i="8"/>
  <c r="X7" i="8"/>
  <c r="W7" i="8"/>
  <c r="V7" i="8"/>
  <c r="U7" i="8"/>
  <c r="T7" i="8"/>
  <c r="S7" i="8"/>
  <c r="P7" i="8"/>
  <c r="O7" i="8"/>
  <c r="N7" i="8"/>
  <c r="M7" i="8"/>
  <c r="L7" i="8"/>
  <c r="K7" i="8"/>
  <c r="J7" i="8"/>
  <c r="X6" i="8"/>
  <c r="W6" i="8"/>
  <c r="V6" i="8"/>
  <c r="U6" i="8"/>
  <c r="T6" i="8"/>
  <c r="S6" i="8"/>
  <c r="P6" i="8"/>
  <c r="O6" i="8"/>
  <c r="N6" i="8"/>
  <c r="M6" i="8"/>
  <c r="L6" i="8"/>
  <c r="K6" i="8"/>
  <c r="J6" i="8"/>
  <c r="X5" i="8"/>
  <c r="W5" i="8"/>
  <c r="V5" i="8"/>
  <c r="U5" i="8"/>
  <c r="T5" i="8"/>
  <c r="S5" i="8"/>
  <c r="P5" i="8"/>
  <c r="O5" i="8"/>
  <c r="N5" i="8"/>
  <c r="M5" i="8"/>
  <c r="L5" i="8"/>
  <c r="K5" i="8"/>
  <c r="J5" i="8"/>
  <c r="X4" i="8"/>
  <c r="W4" i="8"/>
  <c r="V4" i="8"/>
  <c r="U4" i="8"/>
  <c r="T4" i="8"/>
  <c r="S4" i="8"/>
  <c r="P4" i="8"/>
  <c r="O4" i="8"/>
  <c r="N4" i="8"/>
  <c r="M4" i="8"/>
  <c r="L4" i="8"/>
  <c r="K4" i="8"/>
  <c r="J4" i="8"/>
  <c r="X3" i="8"/>
  <c r="W3" i="8"/>
  <c r="V3" i="8"/>
  <c r="U3" i="8"/>
  <c r="T3" i="8"/>
  <c r="S3" i="8"/>
  <c r="P3" i="8"/>
  <c r="O3" i="8"/>
  <c r="N3" i="8"/>
  <c r="M3" i="8"/>
  <c r="L3" i="8"/>
  <c r="K3" i="8"/>
  <c r="J3" i="8"/>
  <c r="X2" i="8"/>
  <c r="W2" i="8"/>
  <c r="V2" i="8"/>
  <c r="U2" i="8"/>
  <c r="T2" i="8"/>
  <c r="S2" i="8"/>
  <c r="P2" i="8"/>
  <c r="O2" i="8"/>
  <c r="N2" i="8"/>
  <c r="M2" i="8"/>
  <c r="L2" i="8"/>
  <c r="K2" i="8"/>
  <c r="J2" i="8"/>
  <c r="AA28" i="6"/>
  <c r="Z28" i="6"/>
  <c r="Y28" i="6"/>
  <c r="X28" i="6"/>
  <c r="W28" i="6"/>
  <c r="V28" i="6"/>
  <c r="R28" i="6"/>
  <c r="Q28" i="6"/>
  <c r="P28" i="6"/>
  <c r="O28" i="6"/>
  <c r="N28" i="6"/>
  <c r="M28" i="6"/>
  <c r="L28" i="6"/>
  <c r="AA27" i="6"/>
  <c r="Z27" i="6"/>
  <c r="Y27" i="6"/>
  <c r="X27" i="6"/>
  <c r="W27" i="6"/>
  <c r="V27" i="6"/>
  <c r="R27" i="6"/>
  <c r="Q27" i="6"/>
  <c r="P27" i="6"/>
  <c r="O27" i="6"/>
  <c r="N27" i="6"/>
  <c r="M27" i="6"/>
  <c r="L27" i="6"/>
  <c r="AA26" i="6"/>
  <c r="Z26" i="6"/>
  <c r="Y26" i="6"/>
  <c r="X26" i="6"/>
  <c r="W26" i="6"/>
  <c r="V26" i="6"/>
  <c r="R26" i="6"/>
  <c r="Q26" i="6"/>
  <c r="P26" i="6"/>
  <c r="O26" i="6"/>
  <c r="N26" i="6"/>
  <c r="M26" i="6"/>
  <c r="L26" i="6"/>
  <c r="AA25" i="6"/>
  <c r="Z25" i="6"/>
  <c r="Y25" i="6"/>
  <c r="X25" i="6"/>
  <c r="W25" i="6"/>
  <c r="V25" i="6"/>
  <c r="R25" i="6"/>
  <c r="Q25" i="6"/>
  <c r="P25" i="6"/>
  <c r="O25" i="6"/>
  <c r="N25" i="6"/>
  <c r="M25" i="6"/>
  <c r="L25" i="6"/>
  <c r="AA24" i="6"/>
  <c r="Z24" i="6"/>
  <c r="Y24" i="6"/>
  <c r="X24" i="6"/>
  <c r="W24" i="6"/>
  <c r="V24" i="6"/>
  <c r="R24" i="6"/>
  <c r="Q24" i="6"/>
  <c r="P24" i="6"/>
  <c r="O24" i="6"/>
  <c r="N24" i="6"/>
  <c r="M24" i="6"/>
  <c r="L24" i="6"/>
  <c r="AA23" i="6"/>
  <c r="Z23" i="6"/>
  <c r="Y23" i="6"/>
  <c r="X23" i="6"/>
  <c r="W23" i="6"/>
  <c r="V23" i="6"/>
  <c r="R23" i="6"/>
  <c r="Q23" i="6"/>
  <c r="P23" i="6"/>
  <c r="O23" i="6"/>
  <c r="N23" i="6"/>
  <c r="M23" i="6"/>
  <c r="L23" i="6"/>
  <c r="AA22" i="6"/>
  <c r="Z22" i="6"/>
  <c r="Y22" i="6"/>
  <c r="X22" i="6"/>
  <c r="W22" i="6"/>
  <c r="V22" i="6"/>
  <c r="R22" i="6"/>
  <c r="Q22" i="6"/>
  <c r="P22" i="6"/>
  <c r="O22" i="6"/>
  <c r="N22" i="6"/>
  <c r="M22" i="6"/>
  <c r="L22" i="6"/>
  <c r="AA21" i="6"/>
  <c r="Z21" i="6"/>
  <c r="Y21" i="6"/>
  <c r="X21" i="6"/>
  <c r="W21" i="6"/>
  <c r="V21" i="6"/>
  <c r="R21" i="6"/>
  <c r="Q21" i="6"/>
  <c r="P21" i="6"/>
  <c r="O21" i="6"/>
  <c r="N21" i="6"/>
  <c r="M21" i="6"/>
  <c r="L21" i="6"/>
  <c r="AA20" i="6"/>
  <c r="Z20" i="6"/>
  <c r="Y20" i="6"/>
  <c r="X20" i="6"/>
  <c r="W20" i="6"/>
  <c r="V20" i="6"/>
  <c r="R20" i="6"/>
  <c r="Q20" i="6"/>
  <c r="P20" i="6"/>
  <c r="O20" i="6"/>
  <c r="N20" i="6"/>
  <c r="M20" i="6"/>
  <c r="L20" i="6"/>
  <c r="AA19" i="6"/>
  <c r="Z19" i="6"/>
  <c r="Y19" i="6"/>
  <c r="X19" i="6"/>
  <c r="W19" i="6"/>
  <c r="V19" i="6"/>
  <c r="R19" i="6"/>
  <c r="Q19" i="6"/>
  <c r="P19" i="6"/>
  <c r="O19" i="6"/>
  <c r="N19" i="6"/>
  <c r="M19" i="6"/>
  <c r="L19" i="6"/>
  <c r="AA18" i="6"/>
  <c r="Z18" i="6"/>
  <c r="Y18" i="6"/>
  <c r="X18" i="6"/>
  <c r="W18" i="6"/>
  <c r="V18" i="6"/>
  <c r="R18" i="6"/>
  <c r="Q18" i="6"/>
  <c r="P18" i="6"/>
  <c r="O18" i="6"/>
  <c r="N18" i="6"/>
  <c r="M18" i="6"/>
  <c r="L18" i="6"/>
  <c r="AA17" i="6"/>
  <c r="Z17" i="6"/>
  <c r="Y17" i="6"/>
  <c r="X17" i="6"/>
  <c r="W17" i="6"/>
  <c r="V17" i="6"/>
  <c r="U17" i="6"/>
  <c r="R17" i="6"/>
  <c r="Q17" i="6"/>
  <c r="P17" i="6"/>
  <c r="O17" i="6"/>
  <c r="N17" i="6"/>
  <c r="M17" i="6"/>
  <c r="L17" i="6"/>
  <c r="K17" i="6"/>
  <c r="AA13" i="6"/>
  <c r="Z13" i="6"/>
  <c r="Y13" i="6"/>
  <c r="X13" i="6"/>
  <c r="W13" i="6"/>
  <c r="V13" i="6"/>
  <c r="R13" i="6"/>
  <c r="Q13" i="6"/>
  <c r="P13" i="6"/>
  <c r="O13" i="6"/>
  <c r="N13" i="6"/>
  <c r="M13" i="6"/>
  <c r="L13" i="6"/>
  <c r="AA12" i="6"/>
  <c r="Z12" i="6"/>
  <c r="Y12" i="6"/>
  <c r="X12" i="6"/>
  <c r="W12" i="6"/>
  <c r="V12" i="6"/>
  <c r="R12" i="6"/>
  <c r="Q12" i="6"/>
  <c r="P12" i="6"/>
  <c r="O12" i="6"/>
  <c r="N12" i="6"/>
  <c r="M12" i="6"/>
  <c r="L12" i="6"/>
  <c r="AA11" i="6"/>
  <c r="Z11" i="6"/>
  <c r="Y11" i="6"/>
  <c r="X11" i="6"/>
  <c r="W11" i="6"/>
  <c r="V11" i="6"/>
  <c r="R11" i="6"/>
  <c r="Q11" i="6"/>
  <c r="P11" i="6"/>
  <c r="O11" i="6"/>
  <c r="N11" i="6"/>
  <c r="M11" i="6"/>
  <c r="L11" i="6"/>
  <c r="AA10" i="6"/>
  <c r="Z10" i="6"/>
  <c r="Y10" i="6"/>
  <c r="X10" i="6"/>
  <c r="W10" i="6"/>
  <c r="V10" i="6"/>
  <c r="R10" i="6"/>
  <c r="Q10" i="6"/>
  <c r="P10" i="6"/>
  <c r="O10" i="6"/>
  <c r="N10" i="6"/>
  <c r="M10" i="6"/>
  <c r="L10" i="6"/>
  <c r="AA9" i="6"/>
  <c r="Z9" i="6"/>
  <c r="Y9" i="6"/>
  <c r="X9" i="6"/>
  <c r="W9" i="6"/>
  <c r="V9" i="6"/>
  <c r="R9" i="6"/>
  <c r="Q9" i="6"/>
  <c r="P9" i="6"/>
  <c r="O9" i="6"/>
  <c r="N9" i="6"/>
  <c r="M9" i="6"/>
  <c r="L9" i="6"/>
  <c r="AA8" i="6"/>
  <c r="Z8" i="6"/>
  <c r="Y8" i="6"/>
  <c r="X8" i="6"/>
  <c r="W8" i="6"/>
  <c r="V8" i="6"/>
  <c r="R8" i="6"/>
  <c r="Q8" i="6"/>
  <c r="P8" i="6"/>
  <c r="O8" i="6"/>
  <c r="N8" i="6"/>
  <c r="M8" i="6"/>
  <c r="L8" i="6"/>
  <c r="AA7" i="6"/>
  <c r="Z7" i="6"/>
  <c r="Y7" i="6"/>
  <c r="X7" i="6"/>
  <c r="W7" i="6"/>
  <c r="V7" i="6"/>
  <c r="R7" i="6"/>
  <c r="Q7" i="6"/>
  <c r="P7" i="6"/>
  <c r="O7" i="6"/>
  <c r="N7" i="6"/>
  <c r="M7" i="6"/>
  <c r="L7" i="6"/>
  <c r="AA6" i="6"/>
  <c r="Z6" i="6"/>
  <c r="Y6" i="6"/>
  <c r="X6" i="6"/>
  <c r="W6" i="6"/>
  <c r="V6" i="6"/>
  <c r="R6" i="6"/>
  <c r="Q6" i="6"/>
  <c r="P6" i="6"/>
  <c r="O6" i="6"/>
  <c r="N6" i="6"/>
  <c r="M6" i="6"/>
  <c r="L6" i="6"/>
  <c r="AA5" i="6"/>
  <c r="Z5" i="6"/>
  <c r="Y5" i="6"/>
  <c r="X5" i="6"/>
  <c r="W5" i="6"/>
  <c r="V5" i="6"/>
  <c r="R5" i="6"/>
  <c r="Q5" i="6"/>
  <c r="P5" i="6"/>
  <c r="O5" i="6"/>
  <c r="N5" i="6"/>
  <c r="M5" i="6"/>
  <c r="L5" i="6"/>
  <c r="AA4" i="6"/>
  <c r="Z4" i="6"/>
  <c r="Y4" i="6"/>
  <c r="X4" i="6"/>
  <c r="W4" i="6"/>
  <c r="V4" i="6"/>
  <c r="R4" i="6"/>
  <c r="Q4" i="6"/>
  <c r="P4" i="6"/>
  <c r="O4" i="6"/>
  <c r="N4" i="6"/>
  <c r="M4" i="6"/>
  <c r="L4" i="6"/>
  <c r="AA3" i="6"/>
  <c r="Z3" i="6"/>
  <c r="Y3" i="6"/>
  <c r="X3" i="6"/>
  <c r="W3" i="6"/>
  <c r="V3" i="6"/>
  <c r="R3" i="6"/>
  <c r="Q3" i="6"/>
  <c r="P3" i="6"/>
  <c r="O3" i="6"/>
  <c r="N3" i="6"/>
  <c r="M3" i="6"/>
  <c r="L3" i="6"/>
  <c r="AA2" i="6"/>
  <c r="Z2" i="6"/>
  <c r="Y2" i="6"/>
  <c r="X2" i="6"/>
  <c r="W2" i="6"/>
  <c r="V2" i="6"/>
  <c r="U2" i="6"/>
  <c r="R2" i="6"/>
  <c r="Q2" i="6"/>
  <c r="P2" i="6"/>
  <c r="O2" i="6"/>
  <c r="N2" i="6"/>
  <c r="M2" i="6"/>
  <c r="L2" i="6"/>
  <c r="K2" i="6"/>
  <c r="X28" i="1"/>
  <c r="W28" i="1"/>
  <c r="V28" i="1"/>
  <c r="U28" i="1"/>
  <c r="T28" i="1"/>
  <c r="S28" i="1"/>
  <c r="P28" i="1"/>
  <c r="O28" i="1"/>
  <c r="N28" i="1"/>
  <c r="M28" i="1"/>
  <c r="L28" i="1"/>
  <c r="K28" i="1"/>
  <c r="J28" i="1"/>
  <c r="X27" i="1"/>
  <c r="W27" i="1"/>
  <c r="V27" i="1"/>
  <c r="U27" i="1"/>
  <c r="T27" i="1"/>
  <c r="S27" i="1"/>
  <c r="P27" i="1"/>
  <c r="O27" i="1"/>
  <c r="N27" i="1"/>
  <c r="M27" i="1"/>
  <c r="L27" i="1"/>
  <c r="K27" i="1"/>
  <c r="J27" i="1"/>
  <c r="X26" i="1"/>
  <c r="W26" i="1"/>
  <c r="V26" i="1"/>
  <c r="U26" i="1"/>
  <c r="T26" i="1"/>
  <c r="S26" i="1"/>
  <c r="P26" i="1"/>
  <c r="O26" i="1"/>
  <c r="N26" i="1"/>
  <c r="M26" i="1"/>
  <c r="L26" i="1"/>
  <c r="K26" i="1"/>
  <c r="J26" i="1"/>
  <c r="X25" i="1"/>
  <c r="W25" i="1"/>
  <c r="V25" i="1"/>
  <c r="U25" i="1"/>
  <c r="T25" i="1"/>
  <c r="S25" i="1"/>
  <c r="P25" i="1"/>
  <c r="O25" i="1"/>
  <c r="N25" i="1"/>
  <c r="M25" i="1"/>
  <c r="L25" i="1"/>
  <c r="K25" i="1"/>
  <c r="J25" i="1"/>
  <c r="X24" i="1"/>
  <c r="W24" i="1"/>
  <c r="V24" i="1"/>
  <c r="U24" i="1"/>
  <c r="T24" i="1"/>
  <c r="S24" i="1"/>
  <c r="P24" i="1"/>
  <c r="O24" i="1"/>
  <c r="N24" i="1"/>
  <c r="M24" i="1"/>
  <c r="L24" i="1"/>
  <c r="K24" i="1"/>
  <c r="J24" i="1"/>
  <c r="X23" i="1"/>
  <c r="W23" i="1"/>
  <c r="V23" i="1"/>
  <c r="U23" i="1"/>
  <c r="T23" i="1"/>
  <c r="S23" i="1"/>
  <c r="P23" i="1"/>
  <c r="O23" i="1"/>
  <c r="N23" i="1"/>
  <c r="M23" i="1"/>
  <c r="L23" i="1"/>
  <c r="K23" i="1"/>
  <c r="J23" i="1"/>
  <c r="X22" i="1"/>
  <c r="W22" i="1"/>
  <c r="V22" i="1"/>
  <c r="U22" i="1"/>
  <c r="T22" i="1"/>
  <c r="S22" i="1"/>
  <c r="P22" i="1"/>
  <c r="O22" i="1"/>
  <c r="N22" i="1"/>
  <c r="M22" i="1"/>
  <c r="L22" i="1"/>
  <c r="K22" i="1"/>
  <c r="J22" i="1"/>
  <c r="X21" i="1"/>
  <c r="W21" i="1"/>
  <c r="V21" i="1"/>
  <c r="U21" i="1"/>
  <c r="T21" i="1"/>
  <c r="S21" i="1"/>
  <c r="P21" i="1"/>
  <c r="O21" i="1"/>
  <c r="N21" i="1"/>
  <c r="M21" i="1"/>
  <c r="L21" i="1"/>
  <c r="K21" i="1"/>
  <c r="J21" i="1"/>
  <c r="X20" i="1"/>
  <c r="W20" i="1"/>
  <c r="V20" i="1"/>
  <c r="U20" i="1"/>
  <c r="T20" i="1"/>
  <c r="S20" i="1"/>
  <c r="P20" i="1"/>
  <c r="O20" i="1"/>
  <c r="N20" i="1"/>
  <c r="M20" i="1"/>
  <c r="L20" i="1"/>
  <c r="K20" i="1"/>
  <c r="J20" i="1"/>
  <c r="X19" i="1"/>
  <c r="W19" i="1"/>
  <c r="V19" i="1"/>
  <c r="U19" i="1"/>
  <c r="T19" i="1"/>
  <c r="S19" i="1"/>
  <c r="P19" i="1"/>
  <c r="O19" i="1"/>
  <c r="N19" i="1"/>
  <c r="M19" i="1"/>
  <c r="L19" i="1"/>
  <c r="K19" i="1"/>
  <c r="J19" i="1"/>
  <c r="X18" i="1"/>
  <c r="W18" i="1"/>
  <c r="V18" i="1"/>
  <c r="U18" i="1"/>
  <c r="T18" i="1"/>
  <c r="S18" i="1"/>
  <c r="P18" i="1"/>
  <c r="O18" i="1"/>
  <c r="N18" i="1"/>
  <c r="M18" i="1"/>
  <c r="L18" i="1"/>
  <c r="K18" i="1"/>
  <c r="J18" i="1"/>
  <c r="X17" i="1"/>
  <c r="W17" i="1"/>
  <c r="V17" i="1"/>
  <c r="U17" i="1"/>
  <c r="T17" i="1"/>
  <c r="S17" i="1"/>
  <c r="P17" i="1"/>
  <c r="O17" i="1"/>
  <c r="N17" i="1"/>
  <c r="M17" i="1"/>
  <c r="L17" i="1"/>
  <c r="K17" i="1"/>
  <c r="J17" i="1"/>
  <c r="X13" i="1"/>
  <c r="W13" i="1"/>
  <c r="V13" i="1"/>
  <c r="U13" i="1"/>
  <c r="T13" i="1"/>
  <c r="P13" i="1"/>
  <c r="O13" i="1"/>
  <c r="N13" i="1"/>
  <c r="M13" i="1"/>
  <c r="L13" i="1"/>
  <c r="K13" i="1"/>
  <c r="X12" i="1"/>
  <c r="W12" i="1"/>
  <c r="V12" i="1"/>
  <c r="U12" i="1"/>
  <c r="T12" i="1"/>
  <c r="S12" i="1"/>
  <c r="P12" i="1"/>
  <c r="O12" i="1"/>
  <c r="N12" i="1"/>
  <c r="M12" i="1"/>
  <c r="L12" i="1"/>
  <c r="K12" i="1"/>
  <c r="J12" i="1"/>
  <c r="X11" i="1"/>
  <c r="W11" i="1"/>
  <c r="V11" i="1"/>
  <c r="U11" i="1"/>
  <c r="T11" i="1"/>
  <c r="S11" i="1"/>
  <c r="P11" i="1"/>
  <c r="O11" i="1"/>
  <c r="N11" i="1"/>
  <c r="M11" i="1"/>
  <c r="L11" i="1"/>
  <c r="K11" i="1"/>
  <c r="J11" i="1"/>
  <c r="X10" i="1"/>
  <c r="W10" i="1"/>
  <c r="V10" i="1"/>
  <c r="U10" i="1"/>
  <c r="T10" i="1"/>
  <c r="S10" i="1"/>
  <c r="P10" i="1"/>
  <c r="O10" i="1"/>
  <c r="N10" i="1"/>
  <c r="M10" i="1"/>
  <c r="L10" i="1"/>
  <c r="K10" i="1"/>
  <c r="J10" i="1"/>
  <c r="X9" i="1"/>
  <c r="W9" i="1"/>
  <c r="V9" i="1"/>
  <c r="U9" i="1"/>
  <c r="T9" i="1"/>
  <c r="S9" i="1"/>
  <c r="P9" i="1"/>
  <c r="O9" i="1"/>
  <c r="N9" i="1"/>
  <c r="M9" i="1"/>
  <c r="L9" i="1"/>
  <c r="K9" i="1"/>
  <c r="J9" i="1"/>
  <c r="X8" i="1"/>
  <c r="W8" i="1"/>
  <c r="V8" i="1"/>
  <c r="U8" i="1"/>
  <c r="T8" i="1"/>
  <c r="S8" i="1"/>
  <c r="P8" i="1"/>
  <c r="O8" i="1"/>
  <c r="N8" i="1"/>
  <c r="M8" i="1"/>
  <c r="L8" i="1"/>
  <c r="K8" i="1"/>
  <c r="J8" i="1"/>
  <c r="X7" i="1"/>
  <c r="W7" i="1"/>
  <c r="V7" i="1"/>
  <c r="U7" i="1"/>
  <c r="T7" i="1"/>
  <c r="S7" i="1"/>
  <c r="P7" i="1"/>
  <c r="O7" i="1"/>
  <c r="N7" i="1"/>
  <c r="M7" i="1"/>
  <c r="L7" i="1"/>
  <c r="K7" i="1"/>
  <c r="J7" i="1"/>
  <c r="X6" i="1"/>
  <c r="W6" i="1"/>
  <c r="V6" i="1"/>
  <c r="U6" i="1"/>
  <c r="T6" i="1"/>
  <c r="S6" i="1"/>
  <c r="P6" i="1"/>
  <c r="O6" i="1"/>
  <c r="N6" i="1"/>
  <c r="M6" i="1"/>
  <c r="L6" i="1"/>
  <c r="K6" i="1"/>
  <c r="J6" i="1"/>
  <c r="X5" i="1"/>
  <c r="W5" i="1"/>
  <c r="V5" i="1"/>
  <c r="U5" i="1"/>
  <c r="T5" i="1"/>
  <c r="S5" i="1"/>
  <c r="P5" i="1"/>
  <c r="O5" i="1"/>
  <c r="N5" i="1"/>
  <c r="M5" i="1"/>
  <c r="L5" i="1"/>
  <c r="K5" i="1"/>
  <c r="J5" i="1"/>
  <c r="X4" i="1"/>
  <c r="W4" i="1"/>
  <c r="V4" i="1"/>
  <c r="U4" i="1"/>
  <c r="T4" i="1"/>
  <c r="S4" i="1"/>
  <c r="P4" i="1"/>
  <c r="O4" i="1"/>
  <c r="N4" i="1"/>
  <c r="M4" i="1"/>
  <c r="L4" i="1"/>
  <c r="K4" i="1"/>
  <c r="J4" i="1"/>
  <c r="X3" i="1"/>
  <c r="W3" i="1"/>
  <c r="V3" i="1"/>
  <c r="U3" i="1"/>
  <c r="T3" i="1"/>
  <c r="S3" i="1"/>
  <c r="P3" i="1"/>
  <c r="O3" i="1"/>
  <c r="N3" i="1"/>
  <c r="M3" i="1"/>
  <c r="L3" i="1"/>
  <c r="K3" i="1"/>
  <c r="J3" i="1"/>
  <c r="X2" i="1"/>
  <c r="W2" i="1"/>
  <c r="V2" i="1"/>
  <c r="U2" i="1"/>
  <c r="T2" i="1"/>
  <c r="S2" i="1"/>
  <c r="P2" i="1"/>
  <c r="O2" i="1"/>
  <c r="N2" i="1"/>
  <c r="M2" i="1"/>
  <c r="L2" i="1"/>
  <c r="K2" i="1"/>
  <c r="J2" i="1"/>
  <c r="O38" i="57"/>
  <c r="N38" i="57"/>
  <c r="M38" i="57"/>
  <c r="L38" i="57"/>
  <c r="K38" i="57"/>
  <c r="J38" i="57"/>
  <c r="I38" i="57"/>
  <c r="H38" i="57"/>
  <c r="G38" i="57"/>
  <c r="F38" i="57"/>
  <c r="E38" i="57"/>
  <c r="D38" i="57"/>
  <c r="O37" i="57"/>
  <c r="N37" i="57"/>
  <c r="M37" i="57"/>
  <c r="L37" i="57"/>
  <c r="K37" i="57"/>
  <c r="J37" i="57"/>
  <c r="I37" i="57"/>
  <c r="H37" i="57"/>
  <c r="G37" i="57"/>
  <c r="F37" i="57"/>
  <c r="E37" i="57"/>
  <c r="D37" i="57"/>
  <c r="O36" i="57"/>
  <c r="N36" i="57"/>
  <c r="M36" i="57"/>
  <c r="L36" i="57"/>
  <c r="K36" i="57"/>
  <c r="J36" i="57"/>
  <c r="I36" i="57"/>
  <c r="H36" i="57"/>
  <c r="G36" i="57"/>
  <c r="F36" i="57"/>
  <c r="E36" i="57"/>
  <c r="D36" i="57"/>
  <c r="O35" i="57"/>
  <c r="N35" i="57"/>
  <c r="M35" i="57"/>
  <c r="L35" i="57"/>
  <c r="K35" i="57"/>
  <c r="J35" i="57"/>
  <c r="I35" i="57"/>
  <c r="H35" i="57"/>
  <c r="G35" i="57"/>
  <c r="F35" i="57"/>
  <c r="E35" i="57"/>
  <c r="D35" i="57"/>
  <c r="O34" i="57"/>
  <c r="N34" i="57"/>
  <c r="M34" i="57"/>
  <c r="L34" i="57"/>
  <c r="K34" i="57"/>
  <c r="J34" i="57"/>
  <c r="I34" i="57"/>
  <c r="H34" i="57"/>
  <c r="G34" i="57"/>
  <c r="F34" i="57"/>
  <c r="E34" i="57"/>
  <c r="D34" i="57"/>
  <c r="O33" i="57"/>
  <c r="N33" i="57"/>
  <c r="M33" i="57"/>
  <c r="L33" i="57"/>
  <c r="K33" i="57"/>
  <c r="J33" i="57"/>
  <c r="I33" i="57"/>
  <c r="H33" i="57"/>
  <c r="G33" i="57"/>
  <c r="F33" i="57"/>
  <c r="E33" i="57"/>
  <c r="D33" i="57"/>
  <c r="O32" i="57"/>
  <c r="N32" i="57"/>
  <c r="M32" i="57"/>
  <c r="L32" i="57"/>
  <c r="K32" i="57"/>
  <c r="J32" i="57"/>
  <c r="I32" i="57"/>
  <c r="H32" i="57"/>
  <c r="G32" i="57"/>
  <c r="F32" i="57"/>
  <c r="E32" i="57"/>
  <c r="D32" i="57"/>
  <c r="O28" i="57"/>
  <c r="N28" i="57"/>
  <c r="M28" i="57"/>
  <c r="L28" i="57"/>
  <c r="K28" i="57"/>
  <c r="J28" i="57"/>
  <c r="I28" i="57"/>
  <c r="H28" i="57"/>
  <c r="G28" i="57"/>
  <c r="F28" i="57"/>
  <c r="E28" i="57"/>
  <c r="D28" i="57"/>
  <c r="O27" i="57"/>
  <c r="N27" i="57"/>
  <c r="M27" i="57"/>
  <c r="L27" i="57"/>
  <c r="K27" i="57"/>
  <c r="J27" i="57"/>
  <c r="I27" i="57"/>
  <c r="H27" i="57"/>
  <c r="G27" i="57"/>
  <c r="F27" i="57"/>
  <c r="E27" i="57"/>
  <c r="D27" i="57"/>
  <c r="O26" i="57"/>
  <c r="N26" i="57"/>
  <c r="M26" i="57"/>
  <c r="L26" i="57"/>
  <c r="K26" i="57"/>
  <c r="J26" i="57"/>
  <c r="I26" i="57"/>
  <c r="H26" i="57"/>
  <c r="G26" i="57"/>
  <c r="F26" i="57"/>
  <c r="E26" i="57"/>
  <c r="D26" i="57"/>
  <c r="O25" i="57"/>
  <c r="N25" i="57"/>
  <c r="M25" i="57"/>
  <c r="L25" i="57"/>
  <c r="K25" i="57"/>
  <c r="J25" i="57"/>
  <c r="I25" i="57"/>
  <c r="H25" i="57"/>
  <c r="G25" i="57"/>
  <c r="F25" i="57"/>
  <c r="E25" i="57"/>
  <c r="D25" i="57"/>
  <c r="O24" i="57"/>
  <c r="N24" i="57"/>
  <c r="M24" i="57"/>
  <c r="L24" i="57"/>
  <c r="K24" i="57"/>
  <c r="J24" i="57"/>
  <c r="I24" i="57"/>
  <c r="H24" i="57"/>
  <c r="G24" i="57"/>
  <c r="F24" i="57"/>
  <c r="E24" i="57"/>
  <c r="D24" i="57"/>
  <c r="O23" i="57"/>
  <c r="N23" i="57"/>
  <c r="M23" i="57"/>
  <c r="L23" i="57"/>
  <c r="K23" i="57"/>
  <c r="J23" i="57"/>
  <c r="I23" i="57"/>
  <c r="H23" i="57"/>
  <c r="G23" i="57"/>
  <c r="F23" i="57"/>
  <c r="E23" i="57"/>
  <c r="D23" i="57"/>
  <c r="O22" i="57"/>
  <c r="N22" i="57"/>
  <c r="M22" i="57"/>
  <c r="L22" i="57"/>
  <c r="K22" i="57"/>
  <c r="J22" i="57"/>
  <c r="I22" i="57"/>
  <c r="H22" i="57"/>
  <c r="G22" i="57"/>
  <c r="F22" i="57"/>
  <c r="E22" i="57"/>
  <c r="D22" i="57"/>
  <c r="O21" i="57"/>
  <c r="N21" i="57"/>
  <c r="M21" i="57"/>
  <c r="L21" i="57"/>
  <c r="K21" i="57"/>
  <c r="J21" i="57"/>
  <c r="I21" i="57"/>
  <c r="H21" i="57"/>
  <c r="G21" i="57"/>
  <c r="F21" i="57"/>
  <c r="E21" i="57"/>
  <c r="D21" i="57"/>
  <c r="O20" i="57"/>
  <c r="N20" i="57"/>
  <c r="M20" i="57"/>
  <c r="L20" i="57"/>
  <c r="K20" i="57"/>
  <c r="J20" i="57"/>
  <c r="I20" i="57"/>
  <c r="H20" i="57"/>
  <c r="G20" i="57"/>
  <c r="F20" i="57"/>
  <c r="E20" i="57"/>
  <c r="D20" i="57"/>
  <c r="O19" i="57"/>
  <c r="N19" i="57"/>
  <c r="M19" i="57"/>
  <c r="L19" i="57"/>
  <c r="K19" i="57"/>
  <c r="J19" i="57"/>
  <c r="I19" i="57"/>
  <c r="H19" i="57"/>
  <c r="G19" i="57"/>
  <c r="F19" i="57"/>
  <c r="E19" i="57"/>
  <c r="D19" i="57"/>
  <c r="O18" i="57"/>
  <c r="N18" i="57"/>
  <c r="M18" i="57"/>
  <c r="L18" i="57"/>
  <c r="K18" i="57"/>
  <c r="J18" i="57"/>
  <c r="I18" i="57"/>
  <c r="H18" i="57"/>
  <c r="G18" i="57"/>
  <c r="F18" i="57"/>
  <c r="E18" i="57"/>
  <c r="D18" i="57"/>
  <c r="N17" i="57"/>
  <c r="M17" i="57"/>
  <c r="L17" i="57"/>
  <c r="K17" i="57"/>
  <c r="J17" i="57"/>
  <c r="I17" i="57"/>
  <c r="H17" i="57"/>
  <c r="G17" i="57"/>
  <c r="F17" i="57"/>
  <c r="E17" i="57"/>
  <c r="D17" i="57"/>
  <c r="O16" i="57"/>
  <c r="N16" i="57"/>
  <c r="M16" i="57"/>
  <c r="L16" i="57"/>
  <c r="K16" i="57"/>
  <c r="J16" i="57"/>
  <c r="I16" i="57"/>
  <c r="H16" i="57"/>
  <c r="G16" i="57"/>
  <c r="F16" i="57"/>
  <c r="E16" i="57"/>
  <c r="D16" i="57"/>
  <c r="O15" i="57"/>
  <c r="N15" i="57"/>
  <c r="M15" i="57"/>
  <c r="L15" i="57"/>
  <c r="K15" i="57"/>
  <c r="J15" i="57"/>
  <c r="I15" i="57"/>
  <c r="H15" i="57"/>
  <c r="G15" i="57"/>
  <c r="F15" i="57"/>
  <c r="E15" i="57"/>
  <c r="D15" i="57"/>
  <c r="O14" i="57"/>
  <c r="N14" i="57"/>
  <c r="M14" i="57"/>
  <c r="L14" i="57"/>
  <c r="K14" i="57"/>
  <c r="J14" i="57"/>
  <c r="I14" i="57"/>
  <c r="H14" i="57"/>
  <c r="G14" i="57"/>
  <c r="F14" i="57"/>
  <c r="E14" i="57"/>
  <c r="D14" i="57"/>
  <c r="O13" i="57"/>
  <c r="N13" i="57"/>
  <c r="M13" i="57"/>
  <c r="L13" i="57"/>
  <c r="K13" i="57"/>
  <c r="J13" i="57"/>
  <c r="I13" i="57"/>
  <c r="H13" i="57"/>
  <c r="G13" i="57"/>
  <c r="F13" i="57"/>
  <c r="E13" i="57"/>
  <c r="D13" i="57"/>
  <c r="O12" i="57"/>
  <c r="N12" i="57"/>
  <c r="M12" i="57"/>
  <c r="L12" i="57"/>
  <c r="K12" i="57"/>
  <c r="J12" i="57"/>
  <c r="I12" i="57"/>
  <c r="H12" i="57"/>
  <c r="G12" i="57"/>
  <c r="F12" i="57"/>
  <c r="E12" i="57"/>
  <c r="D12" i="57"/>
  <c r="O11" i="57"/>
  <c r="N11" i="57"/>
  <c r="M11" i="57"/>
  <c r="L11" i="57"/>
  <c r="K11" i="57"/>
  <c r="J11" i="57"/>
  <c r="I11" i="57"/>
  <c r="H11" i="57"/>
  <c r="G11" i="57"/>
  <c r="F11" i="57"/>
  <c r="E11" i="57"/>
  <c r="D11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O9" i="57"/>
  <c r="N9" i="57"/>
  <c r="M9" i="57"/>
  <c r="L9" i="57"/>
  <c r="K9" i="57"/>
  <c r="J9" i="57"/>
  <c r="I9" i="57"/>
  <c r="H9" i="57"/>
  <c r="G9" i="57"/>
  <c r="F9" i="57"/>
  <c r="E9" i="57"/>
  <c r="D9" i="57"/>
  <c r="O8" i="57"/>
  <c r="N8" i="57"/>
  <c r="M8" i="57"/>
  <c r="L8" i="57"/>
  <c r="K8" i="57"/>
  <c r="J8" i="57"/>
  <c r="I8" i="57"/>
  <c r="H8" i="57"/>
  <c r="G8" i="57"/>
  <c r="F8" i="57"/>
  <c r="E8" i="57"/>
  <c r="D8" i="57"/>
  <c r="N7" i="57"/>
  <c r="M7" i="57"/>
  <c r="L7" i="57"/>
  <c r="K7" i="57"/>
  <c r="J7" i="57"/>
  <c r="I7" i="57"/>
  <c r="H7" i="57"/>
  <c r="G7" i="57"/>
  <c r="F7" i="57"/>
  <c r="E7" i="57"/>
  <c r="D7" i="57"/>
  <c r="O6" i="57"/>
  <c r="N6" i="57"/>
  <c r="M6" i="57"/>
  <c r="L6" i="57"/>
  <c r="K6" i="57"/>
  <c r="J6" i="57"/>
  <c r="I6" i="57"/>
  <c r="H6" i="57"/>
  <c r="G6" i="57"/>
  <c r="F6" i="57"/>
  <c r="E6" i="57"/>
  <c r="D6" i="57"/>
  <c r="N5" i="57"/>
  <c r="M5" i="57"/>
  <c r="L5" i="57"/>
  <c r="K5" i="57"/>
  <c r="J5" i="57"/>
  <c r="I5" i="57"/>
  <c r="H5" i="57"/>
  <c r="G5" i="57"/>
  <c r="F5" i="57"/>
  <c r="E5" i="57"/>
  <c r="D5" i="57"/>
  <c r="O4" i="57"/>
  <c r="N4" i="57"/>
  <c r="M4" i="57"/>
  <c r="L4" i="57"/>
  <c r="K4" i="57"/>
  <c r="J4" i="57"/>
  <c r="I4" i="57"/>
  <c r="H4" i="57"/>
  <c r="G4" i="57"/>
  <c r="F4" i="57"/>
  <c r="E4" i="57"/>
  <c r="D4" i="57"/>
  <c r="N3" i="57"/>
  <c r="M3" i="57"/>
  <c r="L3" i="57"/>
  <c r="K3" i="57"/>
  <c r="J3" i="57"/>
  <c r="I3" i="57"/>
  <c r="H3" i="57"/>
  <c r="G3" i="57"/>
  <c r="F3" i="57"/>
  <c r="E3" i="57"/>
  <c r="D3" i="57"/>
</calcChain>
</file>

<file path=xl/sharedStrings.xml><?xml version="1.0" encoding="utf-8"?>
<sst xmlns="http://schemas.openxmlformats.org/spreadsheetml/2006/main" count="3425" uniqueCount="201">
  <si>
    <t>y2022</t>
  </si>
  <si>
    <t>y2021</t>
  </si>
  <si>
    <t>y2020</t>
  </si>
  <si>
    <t>y2019</t>
  </si>
  <si>
    <t>y2018</t>
  </si>
  <si>
    <t>y2017</t>
  </si>
  <si>
    <t>cumulative</t>
  </si>
  <si>
    <t>median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</si>
  <si>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</si>
  <si>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</si>
  <si>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</si>
  <si>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</si>
  <si>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</si>
  <si>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</si>
  <si>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</si>
  <si>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</si>
  <si>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</si>
  <si>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</si>
  <si>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</si>
  <si>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</si>
  <si>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ONS</t>
  </si>
  <si>
    <t>women giving birth</t>
  </si>
  <si>
    <t>deaths</t>
  </si>
  <si>
    <t>births</t>
  </si>
  <si>
    <t>https://www.ssb.no/en/statbank/table/12983/tableViewLayout1/</t>
  </si>
  <si>
    <t>https://statbel.fgov.be/en/themes/population/births-and-fertility</t>
  </si>
  <si>
    <t>Ireland</t>
  </si>
  <si>
    <t>Year</t>
  </si>
  <si>
    <t>Total births</t>
  </si>
  <si>
    <t>Q1</t>
  </si>
  <si>
    <t>Q2</t>
  </si>
  <si>
    <t>Q3</t>
  </si>
  <si>
    <t>Q4</t>
  </si>
  <si>
    <t>Bulgaria</t>
  </si>
  <si>
    <t>https://www.nsi.bg/en/content/2956/births-place-residence-statistical-regions-districts-and-sex</t>
  </si>
  <si>
    <t>https://countrymeters.info/en/Bulgaria</t>
  </si>
  <si>
    <t>https://www.nisra.gov.uk/publications/monthly-births</t>
  </si>
  <si>
    <t>https://www.nisra.gov.uk/publications/monthly-deaths</t>
  </si>
  <si>
    <t>https://www.ons.gov.uk/peoplepopulationandcommunity/birthsdeathsandmarriages/deaths/datasets/monthlymortalityanalysisenglandandwales</t>
  </si>
  <si>
    <t>https://www.insee.fr/en/statistiques/serie/001641601</t>
  </si>
  <si>
    <t>https://www.insee.fr/en/statistiques/serie/001641603</t>
  </si>
  <si>
    <t>https://www.cbs.nl/en-gb/figures/detail/83474ENG</t>
  </si>
  <si>
    <t>Germany</t>
  </si>
  <si>
    <t>France</t>
  </si>
  <si>
    <t>Switzerland</t>
  </si>
  <si>
    <t>Austria</t>
  </si>
  <si>
    <t>England &amp; Wales</t>
  </si>
  <si>
    <t>Northern Ireland</t>
  </si>
  <si>
    <t>Sweden</t>
  </si>
  <si>
    <t>Portugal</t>
  </si>
  <si>
    <t>Spain</t>
  </si>
  <si>
    <t>Netherlands</t>
  </si>
  <si>
    <t>Belgium</t>
  </si>
  <si>
    <t>Norway</t>
  </si>
  <si>
    <t>Israel</t>
  </si>
  <si>
    <t>Italy</t>
  </si>
  <si>
    <t>Denmark</t>
  </si>
  <si>
    <t>Finland</t>
  </si>
  <si>
    <t>other</t>
  </si>
  <si>
    <t>home</t>
  </si>
  <si>
    <t>https://www.cso.ie/en/statistics/birthsdeathsandmarriages/vitalstatistics/</t>
  </si>
  <si>
    <t>Poland</t>
  </si>
  <si>
    <t>https://www.ine.pt/xportal/xmain?xpgid=ine_tema&amp;xpid=INE&amp;tema_cod=1115</t>
  </si>
  <si>
    <t>https://www.ine.es/dyngs/INEbase/en/operacion.htm?c=Estadistica_C&amp;cid=1254736177079&amp;menu=ultiDatos&amp;idp=1254735573002</t>
  </si>
  <si>
    <t>https://www.destatis.de/DE/Themen/Gesellschaft-Umwelt/Bevoelkerung/Geburten/Tabellen/lebendgeborene-vorl.html</t>
  </si>
  <si>
    <t>https://www.destatis.de/DE/Themen/Gesellschaft-Umwelt/Bevoelkerung/Sterbefaelle-Lebenserwartung/Tabellen/sonderauswertung-sterbefaelle.html?nn=209016</t>
  </si>
  <si>
    <t>https://www.bfs.admin.ch/bfs/de/home/statistiken/bevoelkerung/geburten-todesfaelle.html</t>
  </si>
  <si>
    <t>https://statbel.fgov.be/en/themes/population/mortality-life-expectancy-and-causes-death/mortality</t>
  </si>
  <si>
    <t>https://www.statbank.dk/statbank5a/SelectVarVal/Define.asp?Maintable=BEV3A&amp;PLanguage=1</t>
  </si>
  <si>
    <t>Estonia</t>
  </si>
  <si>
    <t>https://andmed.stat.ee/en/stat/rahvastik__rahvastikusundmused__sunnid/RV061</t>
  </si>
  <si>
    <t>https://andmed.stat.ee/en/stat/rahvastik__rahvastikusundmused__surmad/RV04</t>
  </si>
  <si>
    <t>https://osp.stat.gov.lt/web/guest/statistiniu-rodikliu-analize?hash=e448cca6-6efc-41ec-9541-909738fa8036#/</t>
  </si>
  <si>
    <t>Lithuania</t>
  </si>
  <si>
    <t>https://data.stat.gov.lv/pxweb/en/OSP_PUB/START__POP__ID__IDS/IDS010m</t>
  </si>
  <si>
    <t>Latvia</t>
  </si>
  <si>
    <t>Hungary</t>
  </si>
  <si>
    <t>https://www.ksh.hu/population-and-vital-events</t>
  </si>
  <si>
    <t>https://www.nrscotland.gov.uk/statistics-and-data/statistics/statistics-by-theme/vital-events/general-publications/weekly-and-monthly-data-on-births-and-deaths/monthly-data-on-births-and-deaths-registered-in-scotland</t>
  </si>
  <si>
    <t>Scotland</t>
  </si>
  <si>
    <t>https://www.economy.com/israel/births</t>
  </si>
  <si>
    <t>https://www.economy.com/israel/deaths</t>
  </si>
  <si>
    <t>https://www.stat.fi/en/statistics/vamuu</t>
  </si>
  <si>
    <t>https://insse.ro/cms/en/comunicate-de-presa-view</t>
  </si>
  <si>
    <t>Romania</t>
  </si>
  <si>
    <t>https://www.economy.com/austria/births</t>
  </si>
  <si>
    <t>https://www.economy.com/austria/deaths</t>
  </si>
  <si>
    <t>min</t>
  </si>
  <si>
    <t>q 10%</t>
  </si>
  <si>
    <t>q 25%</t>
  </si>
  <si>
    <t>q 75%</t>
  </si>
  <si>
    <t>q 90%</t>
  </si>
  <si>
    <t>max</t>
  </si>
  <si>
    <t>https://www.economy.com/italy/births</t>
  </si>
  <si>
    <t>https://www.economy.com/italy/deaths</t>
  </si>
  <si>
    <t>https://www.scb.se/en/finding-statistics/statistics-by-subject-area/population/population-composition/population-statistics/pong/tables-and-graphs/births-and-deaths/preliminary-statistics-on-deaths/</t>
  </si>
  <si>
    <t>https://www.scb.se/en/finding-statistics/statistics-by-subject-area/population/population-composition/population-statistics/pong/tables-and-graphs/population-statistics---month-quarter-half-year/population-statistics-2019-2022-month-and-1998-2022-year/</t>
  </si>
  <si>
    <t>https://pxweb.stat.si/SiStatData/pxweb/en/Data/-/05J1031S.px/table/tableViewLayout2/</t>
  </si>
  <si>
    <t>https://pxweb.stat.si/SiStatData/pxweb/en/Data/-/05L1018S.px/table/tableViewLayout2/</t>
  </si>
  <si>
    <t>Slovenia</t>
  </si>
  <si>
    <t>https://www.czso.cz/csu/czso/oby_ts</t>
  </si>
  <si>
    <t>Czech Republic</t>
  </si>
  <si>
    <t>https://datacube.statistics.sk/#!/view/en/vbd_slovstat2/om2801ms/v_om2801ms_00_00_00_en</t>
  </si>
  <si>
    <t>Slovakia</t>
  </si>
  <si>
    <t>https://www.ksh.hu/stadat_files/nep/en/nep0064.html</t>
  </si>
  <si>
    <t>https://data.un.org/Data.aspx?d=POP&amp;f=tableCode%3A55</t>
  </si>
  <si>
    <t>https://data.un.org/Data.aspx?d=POP&amp;f=tableCode:65</t>
  </si>
  <si>
    <t>Month of birth</t>
  </si>
  <si>
    <t>Total, month of birth</t>
  </si>
  <si>
    <t>Month of birth, January</t>
  </si>
  <si>
    <t>Month of birth, February</t>
  </si>
  <si>
    <t>Month of birth, March</t>
  </si>
  <si>
    <t>Month of birth, April</t>
  </si>
  <si>
    <t>Month of birth, May</t>
  </si>
  <si>
    <t>Month of birth, June</t>
  </si>
  <si>
    <t>Month of birth, July</t>
  </si>
  <si>
    <t>Month of birth, August</t>
  </si>
  <si>
    <t>Month of birth, September</t>
  </si>
  <si>
    <t>Month of birth, October</t>
  </si>
  <si>
    <t>Month of birth, November</t>
  </si>
  <si>
    <t>Month of birth, December</t>
  </si>
  <si>
    <t>Canada</t>
  </si>
  <si>
    <t>https://www150.statcan.gc.ca/t1/tbl1/en/tv.action?pid=1310041501</t>
  </si>
  <si>
    <t>right table</t>
  </si>
  <si>
    <t>https://stat.gov.pl/en/topics/other-studies/informations-on-socio-economic-situation/statistical-bulletin-no-12023,4,147.html</t>
  </si>
  <si>
    <t>British Columbia</t>
  </si>
  <si>
    <t>https://www2.gov.bc.ca/gov/content/life-events/statistics-reports/births</t>
  </si>
  <si>
    <t>Ontario</t>
  </si>
  <si>
    <t>https://data.ontario.ca/en/dataset/vital-events-data-by-month/resource/97622ce6-c06a-4970-afe5-be540c748f24</t>
  </si>
  <si>
    <t>y2023</t>
  </si>
  <si>
    <t>Québec</t>
  </si>
  <si>
    <t>https://statistique.quebec.ca/en/document/births-deaths-and-marriages-by-month-and-quarter-quebec/tableau/births-deaths-and-marriages-by-month-and-quarter-quebec#tri_phe=0</t>
  </si>
  <si>
    <t> Ontario</t>
  </si>
  <si>
    <t>Toronto</t>
  </si>
  <si>
    <t>Englisch</t>
  </si>
  <si>
    <t> Québec</t>
  </si>
  <si>
    <t>1.356.547</t>
  </si>
  <si>
    <t>Französisch</t>
  </si>
  <si>
    <t> British Columbia</t>
  </si>
  <si>
    <t>Victoria</t>
  </si>
  <si>
    <t> Alberta</t>
  </si>
  <si>
    <t>Edmonton</t>
  </si>
  <si>
    <t> Manitoba</t>
  </si>
  <si>
    <t>Winnipeg</t>
  </si>
  <si>
    <t> Saskatchewan</t>
  </si>
  <si>
    <t>Regina</t>
  </si>
  <si>
    <t> Nova Scotia</t>
  </si>
  <si>
    <t>Halifax</t>
  </si>
  <si>
    <t> New Brunswick</t>
  </si>
  <si>
    <t>Fredericton</t>
  </si>
  <si>
    <t>Englisch, Französisch</t>
  </si>
  <si>
    <t> Neufundland und Labrador</t>
  </si>
  <si>
    <t>St. John’s</t>
  </si>
  <si>
    <t> Prince Edward Island</t>
  </si>
  <si>
    <t>Charlottetown</t>
  </si>
  <si>
    <t> Nordwest-Territorien</t>
  </si>
  <si>
    <t>Yellowknife</t>
  </si>
  <si>
    <t>1.143.794</t>
  </si>
  <si>
    <t>Englisch, Französisch1</t>
  </si>
  <si>
    <t> Yukon</t>
  </si>
  <si>
    <t>Whitehorse</t>
  </si>
  <si>
    <t> Nunavut</t>
  </si>
  <si>
    <t>Iqaluit</t>
  </si>
  <si>
    <t>1.877.788</t>
  </si>
  <si>
    <t>Summary of Vital Events by Month of Occurrence In Alberta</t>
  </si>
  <si>
    <t>Live Births</t>
  </si>
  <si>
    <t>Deaths</t>
  </si>
  <si>
    <t>Calendar Year</t>
  </si>
  <si>
    <t>Res</t>
  </si>
  <si>
    <t>Non Res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</si>
  <si>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</si>
  <si>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</si>
  <si>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</si>
  <si>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</si>
  <si>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</si>
  <si>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</si>
  <si>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</si>
  <si>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</si>
  <si>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</si>
  <si>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</si>
  <si>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</si>
  <si>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</si>
  <si>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https://assets.publishing.service.gov.uk/government/uploads/system/uploads/attachment_data/file/1139990/vaccine-surveillance-report-2023-week-9.pdf</t>
  </si>
  <si>
    <t>https://www.ris.gov.tw/app/en/3912</t>
  </si>
  <si>
    <t>Country or Area</t>
  </si>
  <si>
    <t>Area</t>
  </si>
  <si>
    <t>Month</t>
  </si>
  <si>
    <t>Record Type</t>
  </si>
  <si>
    <t>Reliability</t>
  </si>
  <si>
    <t>Source Year</t>
  </si>
  <si>
    <t>Value</t>
  </si>
  <si>
    <t>Value Footnotes</t>
  </si>
  <si>
    <t>Provisional figure</t>
  </si>
  <si>
    <t>Final figure, complete</t>
  </si>
  <si>
    <t>January - March</t>
  </si>
  <si>
    <t>Data tabulated by year of registration</t>
  </si>
  <si>
    <t>April - June</t>
  </si>
  <si>
    <t>July - September</t>
  </si>
  <si>
    <t>October - December</t>
  </si>
  <si>
    <t>Unknown</t>
  </si>
  <si>
    <t>http://dati.istat.it/viewhtml.aspx?il=blank&amp;vh=0000&amp;vf=0&amp;vcq=1100&amp;graph=0&amp;view-metadata=1&amp;lang=en&amp;QueryId=18958&amp;metadata=DCIS_POPORESBIL1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</si>
</sst>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D3D3EF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22" fillId="0" borderId="0" applyNumberFormat="0" applyFill="0" applyAlignment="0" applyProtection="0"/>
    <xf numFmtId="0" fontId="23" fillId="0" borderId="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/>
    <xf numFmtId="0" fontId="30" fillId="34" borderId="0" applyNumberFormat="0" applyFont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4">
    <xf numFmtId="0" fontId="0" fillId="0" borderId="0" xfId="0"/>
    <xf numFmtId="0" fontId="0" fillId="33" borderId="0" xfId="0" applyFill="1"/>
    <xf numFmtId="3" fontId="0" fillId="0" borderId="0" xfId="0" applyNumberFormat="1"/>
    <xf numFmtId="0" fontId="32" fillId="0" borderId="0" xfId="58"/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0" fontId="0" fillId="35" borderId="0" xfId="0" applyFill="1"/>
    <xf numFmtId="1" fontId="0" fillId="33" borderId="0" xfId="0" applyNumberFormat="1" applyFill="1"/>
    <xf numFmtId="1" fontId="0" fillId="0" borderId="0" xfId="0" applyNumberFormat="1"/>
    <xf numFmtId="0" fontId="32" fillId="0" borderId="0" xfId="58" applyAlignment="1">
      <alignment vertical="center" wrapText="1"/>
    </xf>
  </cellXfs>
  <cellStyles count="59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Diagramrubrik 1" xfId="51" xr:uid="{9E913327-90A2-4D5D-A267-C272E40EBA93}"/>
    <cellStyle name="Diagramrubrik 2" xfId="52" xr:uid="{395B9BBE-1069-4FDE-8D37-3E24DDB8634A}"/>
    <cellStyle name="Eingabe" xfId="9" builtinId="20" customBuiltin="1"/>
    <cellStyle name="Ergebnis" xfId="17" builtinId="25" customBuiltin="1"/>
    <cellStyle name="Ergebnis 2" xfId="49" xr:uid="{59076AA3-D040-4DBC-8457-49BAB7FFD042}"/>
    <cellStyle name="Erklärender Text" xfId="16" builtinId="53" customBuiltin="1"/>
    <cellStyle name="Gut" xfId="6" builtinId="26" customBuiltin="1"/>
    <cellStyle name="Link" xfId="58" builtinId="8"/>
    <cellStyle name="Neutral" xfId="8" builtinId="28" customBuiltin="1"/>
    <cellStyle name="Notiz" xfId="15" builtinId="10" customBuiltin="1"/>
    <cellStyle name="Prozent 2" xfId="57" xr:uid="{939705F5-2602-49C6-87B5-A57D9410760A}"/>
    <cellStyle name="Rubrik i tabell" xfId="56" xr:uid="{952F0C80-FD80-4504-9226-C93880D0E854}"/>
    <cellStyle name="Rubrik över tabell 1" xfId="53" xr:uid="{201B14C0-378C-4BEF-BA3C-3E66C823B8CC}"/>
    <cellStyle name="Rubrik över tabell 2" xfId="54" xr:uid="{BEB6C342-28F4-4432-84E7-1E99F10AD368}"/>
    <cellStyle name="Schlecht" xfId="7" builtinId="27" customBuiltin="1"/>
    <cellStyle name="Skuggning i tabell" xfId="50" xr:uid="{AAEC90A0-34CE-4795-AEF9-8D26832FA6B5}"/>
    <cellStyle name="Standard" xfId="0" builtinId="0"/>
    <cellStyle name="Standard 2" xfId="42" xr:uid="{4866751D-629C-4DB3-B37E-34F344BC3A7B}"/>
    <cellStyle name="Standard 3" xfId="43" xr:uid="{126EEDB3-2B59-49DF-B023-563A05DADDEB}"/>
    <cellStyle name="TabellText" xfId="55" xr:uid="{1B37EDEE-4CE0-412D-8485-4EE21253DBBF}"/>
    <cellStyle name="Überschrift" xfId="1" builtinId="15" customBuiltin="1"/>
    <cellStyle name="Überschrift 1" xfId="2" builtinId="16" customBuiltin="1"/>
    <cellStyle name="Überschrift 1 2" xfId="45" xr:uid="{07B0A5D5-D2C0-414F-AC39-035BC1DC61A9}"/>
    <cellStyle name="Überschrift 2" xfId="3" builtinId="17" customBuiltin="1"/>
    <cellStyle name="Überschrift 2 2" xfId="46" xr:uid="{FC4670F7-3F22-45A0-A085-931F33489DB4}"/>
    <cellStyle name="Überschrift 3" xfId="4" builtinId="18" customBuiltin="1"/>
    <cellStyle name="Überschrift 3 2" xfId="47" xr:uid="{FAA7DF12-BE7D-408B-94C8-B7B2E43CFEC8}"/>
    <cellStyle name="Überschrift 4" xfId="5" builtinId="19" customBuiltin="1"/>
    <cellStyle name="Überschrift 4 2" xfId="48" xr:uid="{6CC72154-E4D7-4AC8-9A31-DF4AD489DAA3}"/>
    <cellStyle name="Überschrift 5" xfId="44" xr:uid="{CF038D3D-7E44-40C3-8E83-2DCDD1139410}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5"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 xr9:uid="{9C1EED55-69C1-4B5F-93DB-7A58227B0793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9.xml"/><Relationship Id="rId21" Type="http://schemas.openxmlformats.org/officeDocument/2006/relationships/chartsheet" Target="chartsheets/sheet14.xml"/><Relationship Id="rId42" Type="http://schemas.openxmlformats.org/officeDocument/2006/relationships/chartsheet" Target="chartsheets/sheet28.xml"/><Relationship Id="rId47" Type="http://schemas.openxmlformats.org/officeDocument/2006/relationships/chartsheet" Target="chartsheets/sheet31.xml"/><Relationship Id="rId63" Type="http://schemas.openxmlformats.org/officeDocument/2006/relationships/worksheet" Target="worksheets/sheet22.xml"/><Relationship Id="rId68" Type="http://schemas.openxmlformats.org/officeDocument/2006/relationships/chartsheet" Target="chartsheets/sheet45.xml"/><Relationship Id="rId84" Type="http://schemas.openxmlformats.org/officeDocument/2006/relationships/worksheet" Target="worksheets/sheet30.xml"/><Relationship Id="rId89" Type="http://schemas.openxmlformats.org/officeDocument/2006/relationships/calcChain" Target="calcChain.xml"/><Relationship Id="rId16" Type="http://schemas.openxmlformats.org/officeDocument/2006/relationships/chartsheet" Target="chartsheets/sheet11.xml"/><Relationship Id="rId11" Type="http://schemas.openxmlformats.org/officeDocument/2006/relationships/worksheet" Target="worksheets/sheet4.xml"/><Relationship Id="rId32" Type="http://schemas.openxmlformats.org/officeDocument/2006/relationships/chartsheet" Target="chartsheets/sheet21.xml"/><Relationship Id="rId37" Type="http://schemas.openxmlformats.org/officeDocument/2006/relationships/worksheet" Target="worksheets/sheet13.xml"/><Relationship Id="rId53" Type="http://schemas.openxmlformats.org/officeDocument/2006/relationships/chartsheet" Target="chartsheets/sheet35.xml"/><Relationship Id="rId58" Type="http://schemas.openxmlformats.org/officeDocument/2006/relationships/chartsheet" Target="chartsheets/sheet38.xml"/><Relationship Id="rId74" Type="http://schemas.openxmlformats.org/officeDocument/2006/relationships/chartsheet" Target="chartsheets/sheet49.xml"/><Relationship Id="rId79" Type="http://schemas.openxmlformats.org/officeDocument/2006/relationships/chartsheet" Target="chartsheets/sheet52.xml"/><Relationship Id="rId5" Type="http://schemas.openxmlformats.org/officeDocument/2006/relationships/worksheet" Target="worksheets/sheet2.xml"/><Relationship Id="rId14" Type="http://schemas.openxmlformats.org/officeDocument/2006/relationships/worksheet" Target="worksheets/sheet5.xml"/><Relationship Id="rId22" Type="http://schemas.openxmlformats.org/officeDocument/2006/relationships/chartsheet" Target="chartsheets/sheet15.xml"/><Relationship Id="rId27" Type="http://schemas.openxmlformats.org/officeDocument/2006/relationships/chartsheet" Target="chartsheets/sheet18.xml"/><Relationship Id="rId30" Type="http://schemas.openxmlformats.org/officeDocument/2006/relationships/chartsheet" Target="chartsheets/sheet20.xml"/><Relationship Id="rId35" Type="http://schemas.openxmlformats.org/officeDocument/2006/relationships/chartsheet" Target="chartsheets/sheet23.xml"/><Relationship Id="rId43" Type="http://schemas.openxmlformats.org/officeDocument/2006/relationships/worksheet" Target="worksheets/sheet15.xml"/><Relationship Id="rId48" Type="http://schemas.openxmlformats.org/officeDocument/2006/relationships/worksheet" Target="worksheets/sheet17.xml"/><Relationship Id="rId56" Type="http://schemas.openxmlformats.org/officeDocument/2006/relationships/chartsheet" Target="chartsheets/sheet37.xml"/><Relationship Id="rId64" Type="http://schemas.openxmlformats.org/officeDocument/2006/relationships/chartsheet" Target="chartsheets/sheet42.xml"/><Relationship Id="rId69" Type="http://schemas.openxmlformats.org/officeDocument/2006/relationships/worksheet" Target="worksheets/sheet24.xml"/><Relationship Id="rId77" Type="http://schemas.openxmlformats.org/officeDocument/2006/relationships/chartsheet" Target="chartsheets/sheet51.xml"/><Relationship Id="rId8" Type="http://schemas.openxmlformats.org/officeDocument/2006/relationships/worksheet" Target="worksheets/sheet3.xml"/><Relationship Id="rId51" Type="http://schemas.openxmlformats.org/officeDocument/2006/relationships/worksheet" Target="worksheets/sheet18.xml"/><Relationship Id="rId72" Type="http://schemas.openxmlformats.org/officeDocument/2006/relationships/worksheet" Target="worksheets/sheet25.xml"/><Relationship Id="rId80" Type="http://schemas.openxmlformats.org/officeDocument/2006/relationships/worksheet" Target="worksheets/sheet28.xml"/><Relationship Id="rId85" Type="http://schemas.openxmlformats.org/officeDocument/2006/relationships/worksheet" Target="worksheets/sheet31.xml"/><Relationship Id="rId3" Type="http://schemas.openxmlformats.org/officeDocument/2006/relationships/chartsheet" Target="chartsheets/sheet2.xml"/><Relationship Id="rId12" Type="http://schemas.openxmlformats.org/officeDocument/2006/relationships/chartsheet" Target="chartsheets/sheet8.xml"/><Relationship Id="rId17" Type="http://schemas.openxmlformats.org/officeDocument/2006/relationships/worksheet" Target="worksheets/sheet6.xml"/><Relationship Id="rId25" Type="http://schemas.openxmlformats.org/officeDocument/2006/relationships/chartsheet" Target="chartsheets/sheet17.xml"/><Relationship Id="rId33" Type="http://schemas.openxmlformats.org/officeDocument/2006/relationships/chartsheet" Target="chartsheets/sheet22.xml"/><Relationship Id="rId38" Type="http://schemas.openxmlformats.org/officeDocument/2006/relationships/chartsheet" Target="chartsheets/sheet25.xml"/><Relationship Id="rId46" Type="http://schemas.openxmlformats.org/officeDocument/2006/relationships/chartsheet" Target="chartsheets/sheet30.xml"/><Relationship Id="rId59" Type="http://schemas.openxmlformats.org/officeDocument/2006/relationships/chartsheet" Target="chartsheets/sheet39.xml"/><Relationship Id="rId67" Type="http://schemas.openxmlformats.org/officeDocument/2006/relationships/chartsheet" Target="chartsheets/sheet44.xml"/><Relationship Id="rId20" Type="http://schemas.openxmlformats.org/officeDocument/2006/relationships/worksheet" Target="worksheets/sheet7.xml"/><Relationship Id="rId41" Type="http://schemas.openxmlformats.org/officeDocument/2006/relationships/chartsheet" Target="chartsheets/sheet27.xml"/><Relationship Id="rId54" Type="http://schemas.openxmlformats.org/officeDocument/2006/relationships/worksheet" Target="worksheets/sheet19.xml"/><Relationship Id="rId62" Type="http://schemas.openxmlformats.org/officeDocument/2006/relationships/chartsheet" Target="chartsheets/sheet41.xml"/><Relationship Id="rId70" Type="http://schemas.openxmlformats.org/officeDocument/2006/relationships/chartsheet" Target="chartsheets/sheet46.xml"/><Relationship Id="rId75" Type="http://schemas.openxmlformats.org/officeDocument/2006/relationships/worksheet" Target="worksheets/sheet26.xml"/><Relationship Id="rId83" Type="http://schemas.openxmlformats.org/officeDocument/2006/relationships/worksheet" Target="worksheets/sheet29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5" Type="http://schemas.openxmlformats.org/officeDocument/2006/relationships/chartsheet" Target="chartsheets/sheet10.xml"/><Relationship Id="rId23" Type="http://schemas.openxmlformats.org/officeDocument/2006/relationships/worksheet" Target="worksheets/sheet8.xml"/><Relationship Id="rId28" Type="http://schemas.openxmlformats.org/officeDocument/2006/relationships/chartsheet" Target="chartsheets/sheet19.xml"/><Relationship Id="rId36" Type="http://schemas.openxmlformats.org/officeDocument/2006/relationships/chartsheet" Target="chartsheets/sheet24.xml"/><Relationship Id="rId49" Type="http://schemas.openxmlformats.org/officeDocument/2006/relationships/chartsheet" Target="chartsheets/sheet32.xml"/><Relationship Id="rId57" Type="http://schemas.openxmlformats.org/officeDocument/2006/relationships/worksheet" Target="worksheets/sheet20.xml"/><Relationship Id="rId10" Type="http://schemas.openxmlformats.org/officeDocument/2006/relationships/chartsheet" Target="chartsheets/sheet7.xml"/><Relationship Id="rId31" Type="http://schemas.openxmlformats.org/officeDocument/2006/relationships/worksheet" Target="worksheets/sheet11.xml"/><Relationship Id="rId44" Type="http://schemas.openxmlformats.org/officeDocument/2006/relationships/chartsheet" Target="chartsheets/sheet29.xml"/><Relationship Id="rId52" Type="http://schemas.openxmlformats.org/officeDocument/2006/relationships/chartsheet" Target="chartsheets/sheet34.xml"/><Relationship Id="rId60" Type="http://schemas.openxmlformats.org/officeDocument/2006/relationships/worksheet" Target="worksheets/sheet21.xml"/><Relationship Id="rId65" Type="http://schemas.openxmlformats.org/officeDocument/2006/relationships/chartsheet" Target="chartsheets/sheet43.xml"/><Relationship Id="rId73" Type="http://schemas.openxmlformats.org/officeDocument/2006/relationships/chartsheet" Target="chartsheets/sheet48.xml"/><Relationship Id="rId78" Type="http://schemas.openxmlformats.org/officeDocument/2006/relationships/worksheet" Target="worksheets/sheet27.xml"/><Relationship Id="rId81" Type="http://schemas.openxmlformats.org/officeDocument/2006/relationships/chartsheet" Target="chartsheets/sheet53.xml"/><Relationship Id="rId86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6.xml"/><Relationship Id="rId13" Type="http://schemas.openxmlformats.org/officeDocument/2006/relationships/chartsheet" Target="chartsheets/sheet9.xml"/><Relationship Id="rId18" Type="http://schemas.openxmlformats.org/officeDocument/2006/relationships/chartsheet" Target="chartsheets/sheet12.xml"/><Relationship Id="rId39" Type="http://schemas.openxmlformats.org/officeDocument/2006/relationships/chartsheet" Target="chartsheets/sheet26.xml"/><Relationship Id="rId34" Type="http://schemas.openxmlformats.org/officeDocument/2006/relationships/worksheet" Target="worksheets/sheet12.xml"/><Relationship Id="rId50" Type="http://schemas.openxmlformats.org/officeDocument/2006/relationships/chartsheet" Target="chartsheets/sheet33.xml"/><Relationship Id="rId55" Type="http://schemas.openxmlformats.org/officeDocument/2006/relationships/chartsheet" Target="chartsheets/sheet36.xml"/><Relationship Id="rId76" Type="http://schemas.openxmlformats.org/officeDocument/2006/relationships/chartsheet" Target="chartsheets/sheet50.xml"/><Relationship Id="rId7" Type="http://schemas.openxmlformats.org/officeDocument/2006/relationships/chartsheet" Target="chartsheets/sheet5.xml"/><Relationship Id="rId71" Type="http://schemas.openxmlformats.org/officeDocument/2006/relationships/chartsheet" Target="chartsheets/sheet47.xml"/><Relationship Id="rId2" Type="http://schemas.openxmlformats.org/officeDocument/2006/relationships/chartsheet" Target="chartsheets/sheet1.xml"/><Relationship Id="rId29" Type="http://schemas.openxmlformats.org/officeDocument/2006/relationships/worksheet" Target="worksheets/sheet10.xml"/><Relationship Id="rId24" Type="http://schemas.openxmlformats.org/officeDocument/2006/relationships/chartsheet" Target="chartsheets/sheet16.xml"/><Relationship Id="rId40" Type="http://schemas.openxmlformats.org/officeDocument/2006/relationships/worksheet" Target="worksheets/sheet14.xml"/><Relationship Id="rId45" Type="http://schemas.openxmlformats.org/officeDocument/2006/relationships/worksheet" Target="worksheets/sheet16.xml"/><Relationship Id="rId66" Type="http://schemas.openxmlformats.org/officeDocument/2006/relationships/worksheet" Target="worksheets/sheet23.xml"/><Relationship Id="rId87" Type="http://schemas.openxmlformats.org/officeDocument/2006/relationships/styles" Target="styles.xml"/><Relationship Id="rId61" Type="http://schemas.openxmlformats.org/officeDocument/2006/relationships/chartsheet" Target="chartsheets/sheet40.xml"/><Relationship Id="rId82" Type="http://schemas.openxmlformats.org/officeDocument/2006/relationships/chartsheet" Target="chartsheets/sheet54.xml"/><Relationship Id="rId19" Type="http://schemas.openxmlformats.org/officeDocument/2006/relationships/chartsheet" Target="chartsheets/sheet1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5"/>
          <c:order val="3"/>
          <c:tx>
            <c:v>q 10% - q 90%</c:v>
          </c:tx>
          <c:spPr>
            <a:solidFill>
              <a:schemeClr val="bg1">
                <a:lumMod val="85000"/>
              </a:schemeClr>
            </a:solidFill>
            <a:ln w="12700">
              <a:noFill/>
            </a:ln>
            <a:effectLst/>
          </c:spPr>
          <c:cat>
            <c:strRef>
              <c:f>home!$D$31:$O$31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home!$D$37:$O$37</c:f>
              <c:numCache>
                <c:formatCode>0.0%</c:formatCode>
                <c:ptCount val="12"/>
                <c:pt idx="0">
                  <c:v>0.98034374335542929</c:v>
                </c:pt>
                <c:pt idx="1">
                  <c:v>0.98024692607771935</c:v>
                </c:pt>
                <c:pt idx="2">
                  <c:v>0.99394909307165391</c:v>
                </c:pt>
                <c:pt idx="3">
                  <c:v>0.9883870230488867</c:v>
                </c:pt>
                <c:pt idx="4">
                  <c:v>0.98679688967181645</c:v>
                </c:pt>
                <c:pt idx="5">
                  <c:v>0.98638958566791435</c:v>
                </c:pt>
                <c:pt idx="6">
                  <c:v>0.98076840276526345</c:v>
                </c:pt>
                <c:pt idx="7">
                  <c:v>0.97887509897731462</c:v>
                </c:pt>
                <c:pt idx="8">
                  <c:v>0.97617904666202415</c:v>
                </c:pt>
                <c:pt idx="9">
                  <c:v>0.97084917715140462</c:v>
                </c:pt>
                <c:pt idx="10">
                  <c:v>0.96866221210825842</c:v>
                </c:pt>
                <c:pt idx="11">
                  <c:v>0.96738031415533277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AB-475A-B3BC-83C473CB6215}"/>
            </c:ext>
          </c:extLst>
        </c:ser>
        <c:ser>
          <c:idx val="4"/>
          <c:order val="4"/>
          <c:tx>
            <c:v>q 25% - q 75%</c:v>
          </c:tx>
          <c:spPr>
            <a:solidFill>
              <a:schemeClr val="bg1">
                <a:lumMod val="65000"/>
              </a:schemeClr>
            </a:solidFill>
            <a:ln w="19050">
              <a:noFill/>
            </a:ln>
            <a:effectLst/>
          </c:spPr>
          <c:cat>
            <c:strRef>
              <c:f>home!$D$31:$O$31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home!$D$36:$O$36</c:f>
              <c:numCache>
                <c:formatCode>0.0%</c:formatCode>
                <c:ptCount val="12"/>
                <c:pt idx="0">
                  <c:v>0.95398646034976997</c:v>
                </c:pt>
                <c:pt idx="1">
                  <c:v>0.95557618826554291</c:v>
                </c:pt>
                <c:pt idx="2">
                  <c:v>0.94467083423254805</c:v>
                </c:pt>
                <c:pt idx="3">
                  <c:v>0.93645412617697033</c:v>
                </c:pt>
                <c:pt idx="4">
                  <c:v>0.9401066418756856</c:v>
                </c:pt>
                <c:pt idx="5">
                  <c:v>0.94840855829544757</c:v>
                </c:pt>
                <c:pt idx="6">
                  <c:v>0.95237552004826287</c:v>
                </c:pt>
                <c:pt idx="7">
                  <c:v>0.95698322962893201</c:v>
                </c:pt>
                <c:pt idx="8">
                  <c:v>0.95813674528200998</c:v>
                </c:pt>
                <c:pt idx="9">
                  <c:v>0.95804752071617083</c:v>
                </c:pt>
                <c:pt idx="10">
                  <c:v>0.96079393285224923</c:v>
                </c:pt>
                <c:pt idx="11">
                  <c:v>0.96245274053379237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AB-475A-B3BC-83C473CB6215}"/>
            </c:ext>
          </c:extLst>
        </c:ser>
        <c:ser>
          <c:idx val="2"/>
          <c:order val="5"/>
          <c:tx>
            <c:v>q 25%</c:v>
          </c:tx>
          <c:spPr>
            <a:solidFill>
              <a:schemeClr val="bg1">
                <a:lumMod val="85000"/>
              </a:schemeClr>
            </a:solidFill>
            <a:ln w="19050">
              <a:noFill/>
            </a:ln>
            <a:effectLst/>
          </c:spPr>
          <c:cat>
            <c:strRef>
              <c:f>home!$D$31:$O$31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home!$D$34:$O$34</c:f>
              <c:numCache>
                <c:formatCode>0.0%</c:formatCode>
                <c:ptCount val="12"/>
                <c:pt idx="0">
                  <c:v>0.8803125673362735</c:v>
                </c:pt>
                <c:pt idx="1">
                  <c:v>0.88453725427733443</c:v>
                </c:pt>
                <c:pt idx="2">
                  <c:v>0.88774291411733552</c:v>
                </c:pt>
                <c:pt idx="3">
                  <c:v>0.87721071797889527</c:v>
                </c:pt>
                <c:pt idx="4">
                  <c:v>0.88749117764555163</c:v>
                </c:pt>
                <c:pt idx="5">
                  <c:v>0.8898066042206414</c:v>
                </c:pt>
                <c:pt idx="6">
                  <c:v>0.88292454049578273</c:v>
                </c:pt>
                <c:pt idx="7">
                  <c:v>0.88301735097290368</c:v>
                </c:pt>
                <c:pt idx="8">
                  <c:v>0.88305841782537065</c:v>
                </c:pt>
                <c:pt idx="9">
                  <c:v>0.88218743992881543</c:v>
                </c:pt>
                <c:pt idx="10">
                  <c:v>0.88020741549969039</c:v>
                </c:pt>
                <c:pt idx="11">
                  <c:v>0.89453216485307818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AB-475A-B3BC-83C473CB6215}"/>
            </c:ext>
          </c:extLst>
        </c:ser>
        <c:ser>
          <c:idx val="1"/>
          <c:order val="6"/>
          <c:tx>
            <c:v>q 10%</c:v>
          </c:tx>
          <c:spPr>
            <a:solidFill>
              <a:schemeClr val="bg1"/>
            </a:solidFill>
            <a:ln w="12700">
              <a:noFill/>
            </a:ln>
            <a:effectLst/>
          </c:spPr>
          <c:cat>
            <c:strRef>
              <c:f>home!$D$31:$O$31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home!$D$33:$O$33</c:f>
              <c:numCache>
                <c:formatCode>0.0%</c:formatCode>
                <c:ptCount val="12"/>
                <c:pt idx="0">
                  <c:v>0.81856415621610856</c:v>
                </c:pt>
                <c:pt idx="1">
                  <c:v>0.81465243806018495</c:v>
                </c:pt>
                <c:pt idx="2">
                  <c:v>0.83699938953323061</c:v>
                </c:pt>
                <c:pt idx="3">
                  <c:v>0.83051118158395576</c:v>
                </c:pt>
                <c:pt idx="4">
                  <c:v>0.83499643627687825</c:v>
                </c:pt>
                <c:pt idx="5">
                  <c:v>0.84493667078382861</c:v>
                </c:pt>
                <c:pt idx="6">
                  <c:v>0.83173957642137375</c:v>
                </c:pt>
                <c:pt idx="7">
                  <c:v>0.8324606556334111</c:v>
                </c:pt>
                <c:pt idx="8">
                  <c:v>0.83068436392292699</c:v>
                </c:pt>
                <c:pt idx="9">
                  <c:v>0.8291086522673522</c:v>
                </c:pt>
                <c:pt idx="10">
                  <c:v>0.82820788625647701</c:v>
                </c:pt>
                <c:pt idx="11">
                  <c:v>0.81712245289045027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AB-475A-B3BC-83C473CB6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541216"/>
        <c:axId val="1854539968"/>
      </c:areaChart>
      <c:lineChart>
        <c:grouping val="standard"/>
        <c:varyColors val="0"/>
        <c:ser>
          <c:idx val="6"/>
          <c:order val="0"/>
          <c:tx>
            <c:v>min &amp; max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home!$D$31:$O$31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home!$D$38:$O$38</c:f>
              <c:numCache>
                <c:formatCode>0.0%</c:formatCode>
                <c:ptCount val="12"/>
                <c:pt idx="0">
                  <c:v>0.9982495623905977</c:v>
                </c:pt>
                <c:pt idx="1">
                  <c:v>1.0017244611059044</c:v>
                </c:pt>
                <c:pt idx="2">
                  <c:v>0.99985719385933591</c:v>
                </c:pt>
                <c:pt idx="3">
                  <c:v>0.99243312373441328</c:v>
                </c:pt>
                <c:pt idx="4">
                  <c:v>0.9932650273224044</c:v>
                </c:pt>
                <c:pt idx="5">
                  <c:v>0.99451067747104749</c:v>
                </c:pt>
                <c:pt idx="6">
                  <c:v>0.99456118188217824</c:v>
                </c:pt>
                <c:pt idx="7">
                  <c:v>0.99615407076176099</c:v>
                </c:pt>
                <c:pt idx="8">
                  <c:v>0.99204083589664149</c:v>
                </c:pt>
                <c:pt idx="9">
                  <c:v>0.9904942832014072</c:v>
                </c:pt>
                <c:pt idx="10">
                  <c:v>0.98610710785726641</c:v>
                </c:pt>
                <c:pt idx="11">
                  <c:v>0.9854885433002265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8AB-475A-B3BC-83C473CB6215}"/>
            </c:ext>
          </c:extLst>
        </c:ser>
        <c:ser>
          <c:idx val="3"/>
          <c:order val="1"/>
          <c:tx>
            <c:v>median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home!$D$31:$O$31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home!$D$35:$O$35</c:f>
              <c:numCache>
                <c:formatCode>0.0%</c:formatCode>
                <c:ptCount val="12"/>
                <c:pt idx="0">
                  <c:v>0.90653224086466044</c:v>
                </c:pt>
                <c:pt idx="1">
                  <c:v>0.91990465626656315</c:v>
                </c:pt>
                <c:pt idx="2">
                  <c:v>0.91790716172156073</c:v>
                </c:pt>
                <c:pt idx="3">
                  <c:v>0.92094545973147968</c:v>
                </c:pt>
                <c:pt idx="4">
                  <c:v>0.92681151292336561</c:v>
                </c:pt>
                <c:pt idx="5">
                  <c:v>0.93172098622166066</c:v>
                </c:pt>
                <c:pt idx="6">
                  <c:v>0.92509645769368609</c:v>
                </c:pt>
                <c:pt idx="7">
                  <c:v>0.92907425107698693</c:v>
                </c:pt>
                <c:pt idx="8">
                  <c:v>0.92860476730752084</c:v>
                </c:pt>
                <c:pt idx="9">
                  <c:v>0.92805962530966402</c:v>
                </c:pt>
                <c:pt idx="10">
                  <c:v>0.92838847422469284</c:v>
                </c:pt>
                <c:pt idx="11">
                  <c:v>0.93457022881138063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AB-475A-B3BC-83C473CB6215}"/>
            </c:ext>
          </c:extLst>
        </c:ser>
        <c:ser>
          <c:idx val="0"/>
          <c:order val="2"/>
          <c:tx>
            <c:v>min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home!$D$31:$O$31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home!$D$32:$O$32</c:f>
              <c:numCache>
                <c:formatCode>0.0%</c:formatCode>
                <c:ptCount val="12"/>
                <c:pt idx="0">
                  <c:v>0.66298586572438167</c:v>
                </c:pt>
                <c:pt idx="1">
                  <c:v>0.72996963326325626</c:v>
                </c:pt>
                <c:pt idx="2">
                  <c:v>0.75547389373755935</c:v>
                </c:pt>
                <c:pt idx="3">
                  <c:v>0.76254826254826258</c:v>
                </c:pt>
                <c:pt idx="4">
                  <c:v>0.76796604729127282</c:v>
                </c:pt>
                <c:pt idx="5">
                  <c:v>0.77007730875612068</c:v>
                </c:pt>
                <c:pt idx="6">
                  <c:v>0.76847491988751548</c:v>
                </c:pt>
                <c:pt idx="7">
                  <c:v>0.79010623608645414</c:v>
                </c:pt>
                <c:pt idx="8">
                  <c:v>0.79383952813406988</c:v>
                </c:pt>
                <c:pt idx="9">
                  <c:v>0.79594949580544017</c:v>
                </c:pt>
                <c:pt idx="10">
                  <c:v>0.79332477535301671</c:v>
                </c:pt>
                <c:pt idx="11">
                  <c:v>0.79763668726178161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AB-475A-B3BC-83C473CB6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541216"/>
        <c:axId val="1854539968"/>
      </c:lineChart>
      <c:catAx>
        <c:axId val="185454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4539968"/>
        <c:crosses val="autoZero"/>
        <c:auto val="1"/>
        <c:lblAlgn val="ctr"/>
        <c:lblOffset val="100"/>
        <c:noMultiLvlLbl val="0"/>
      </c:catAx>
      <c:valAx>
        <c:axId val="1854539968"/>
        <c:scaling>
          <c:orientation val="minMax"/>
          <c:min val="0.6500000000000001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454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EnglandWales!$S$1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EnglandWales!$R$2:$R$13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EnglandWales!$S$2:$S$13</c:f>
              <c:numCache>
                <c:formatCode>General</c:formatCode>
                <c:ptCount val="12"/>
                <c:pt idx="0">
                  <c:v>-8893.9234069942104</c:v>
                </c:pt>
                <c:pt idx="1">
                  <c:v>-15156.246156601381</c:v>
                </c:pt>
                <c:pt idx="2">
                  <c:v>-22499.702255639248</c:v>
                </c:pt>
                <c:pt idx="3">
                  <c:v>-29286.22675701679</c:v>
                </c:pt>
                <c:pt idx="4">
                  <c:v>-39327.253437937528</c:v>
                </c:pt>
                <c:pt idx="5">
                  <c:v>-48030.615672916814</c:v>
                </c:pt>
                <c:pt idx="6">
                  <c:v>-58362.811609025521</c:v>
                </c:pt>
                <c:pt idx="7">
                  <c:v>-68229.082622481917</c:v>
                </c:pt>
                <c:pt idx="8">
                  <c:v>-77468.828972299933</c:v>
                </c:pt>
                <c:pt idx="9">
                  <c:v>-85302.418114216998</c:v>
                </c:pt>
                <c:pt idx="10">
                  <c:v>-91759.980245773273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C2-4486-B225-7F48A706FA6C}"/>
            </c:ext>
          </c:extLst>
        </c:ser>
        <c:ser>
          <c:idx val="1"/>
          <c:order val="1"/>
          <c:tx>
            <c:strRef>
              <c:f>EnglandWales!$T$1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EnglandWales!$R$2:$R$13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EnglandWales!$T$2:$T$13</c:f>
              <c:numCache>
                <c:formatCode>General</c:formatCode>
                <c:ptCount val="12"/>
                <c:pt idx="0">
                  <c:v>-5851</c:v>
                </c:pt>
                <c:pt idx="1">
                  <c:v>-7773</c:v>
                </c:pt>
                <c:pt idx="2">
                  <c:v>-8179</c:v>
                </c:pt>
                <c:pt idx="3">
                  <c:v>-9083</c:v>
                </c:pt>
                <c:pt idx="4">
                  <c:v>-12868</c:v>
                </c:pt>
                <c:pt idx="5">
                  <c:v>-14177</c:v>
                </c:pt>
                <c:pt idx="6">
                  <c:v>-15199</c:v>
                </c:pt>
                <c:pt idx="7">
                  <c:v>-16233</c:v>
                </c:pt>
                <c:pt idx="8">
                  <c:v>-16069</c:v>
                </c:pt>
                <c:pt idx="9">
                  <c:v>-15628</c:v>
                </c:pt>
                <c:pt idx="10">
                  <c:v>-15042</c:v>
                </c:pt>
                <c:pt idx="11">
                  <c:v>-15362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C2-4486-B225-7F48A706FA6C}"/>
            </c:ext>
          </c:extLst>
        </c:ser>
        <c:ser>
          <c:idx val="2"/>
          <c:order val="2"/>
          <c:tx>
            <c:strRef>
              <c:f>EnglandWales!$U$1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EnglandWales!$R$2:$R$13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EnglandWales!$U$2:$U$13</c:f>
              <c:numCache>
                <c:formatCode>General</c:formatCode>
                <c:ptCount val="12"/>
                <c:pt idx="0">
                  <c:v>-873</c:v>
                </c:pt>
                <c:pt idx="1">
                  <c:v>-759</c:v>
                </c:pt>
                <c:pt idx="2">
                  <c:v>-2559</c:v>
                </c:pt>
                <c:pt idx="3">
                  <c:v>-4370</c:v>
                </c:pt>
                <c:pt idx="4">
                  <c:v>-7384</c:v>
                </c:pt>
                <c:pt idx="5">
                  <c:v>-9428</c:v>
                </c:pt>
                <c:pt idx="6">
                  <c:v>-12353</c:v>
                </c:pt>
                <c:pt idx="7">
                  <c:v>-16050</c:v>
                </c:pt>
                <c:pt idx="8">
                  <c:v>-18135</c:v>
                </c:pt>
                <c:pt idx="9">
                  <c:v>-19792</c:v>
                </c:pt>
                <c:pt idx="10">
                  <c:v>-22076</c:v>
                </c:pt>
                <c:pt idx="11">
                  <c:v>-26434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C2-4486-B225-7F48A706FA6C}"/>
            </c:ext>
          </c:extLst>
        </c:ser>
        <c:ser>
          <c:idx val="3"/>
          <c:order val="3"/>
          <c:tx>
            <c:strRef>
              <c:f>EnglandWales!$V$1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EnglandWales!$R$2:$R$13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EnglandWales!$V$2:$V$13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C2-4486-B225-7F48A706FA6C}"/>
            </c:ext>
          </c:extLst>
        </c:ser>
        <c:ser>
          <c:idx val="4"/>
          <c:order val="4"/>
          <c:tx>
            <c:strRef>
              <c:f>EnglandWales!$W$1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EnglandWales!$R$2:$R$13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EnglandWales!$W$2:$W$13</c:f>
              <c:numCache>
                <c:formatCode>General</c:formatCode>
                <c:ptCount val="12"/>
                <c:pt idx="0">
                  <c:v>2496</c:v>
                </c:pt>
                <c:pt idx="1">
                  <c:v>3085</c:v>
                </c:pt>
                <c:pt idx="2">
                  <c:v>4080</c:v>
                </c:pt>
                <c:pt idx="3">
                  <c:v>5571</c:v>
                </c:pt>
                <c:pt idx="4">
                  <c:v>7062</c:v>
                </c:pt>
                <c:pt idx="5">
                  <c:v>8491</c:v>
                </c:pt>
                <c:pt idx="6">
                  <c:v>8875</c:v>
                </c:pt>
                <c:pt idx="7">
                  <c:v>10235</c:v>
                </c:pt>
                <c:pt idx="8">
                  <c:v>11216</c:v>
                </c:pt>
                <c:pt idx="9">
                  <c:v>12598</c:v>
                </c:pt>
                <c:pt idx="10">
                  <c:v>14713</c:v>
                </c:pt>
                <c:pt idx="11">
                  <c:v>16706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C2-4486-B225-7F48A706FA6C}"/>
            </c:ext>
          </c:extLst>
        </c:ser>
        <c:ser>
          <c:idx val="5"/>
          <c:order val="5"/>
          <c:tx>
            <c:strRef>
              <c:f>EnglandWales!$X$1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EnglandWales!$R$2:$R$13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EnglandWales!$X$2:$X$13</c:f>
              <c:numCache>
                <c:formatCode>General</c:formatCode>
                <c:ptCount val="12"/>
                <c:pt idx="0">
                  <c:v>2560</c:v>
                </c:pt>
                <c:pt idx="1">
                  <c:v>5616</c:v>
                </c:pt>
                <c:pt idx="2">
                  <c:v>9361</c:v>
                </c:pt>
                <c:pt idx="3">
                  <c:v>12826</c:v>
                </c:pt>
                <c:pt idx="4">
                  <c:v>15942</c:v>
                </c:pt>
                <c:pt idx="5">
                  <c:v>18834</c:v>
                </c:pt>
                <c:pt idx="6">
                  <c:v>21191</c:v>
                </c:pt>
                <c:pt idx="7">
                  <c:v>24608</c:v>
                </c:pt>
                <c:pt idx="8">
                  <c:v>28184</c:v>
                </c:pt>
                <c:pt idx="9">
                  <c:v>31493</c:v>
                </c:pt>
                <c:pt idx="10">
                  <c:v>35672</c:v>
                </c:pt>
                <c:pt idx="11">
                  <c:v>38736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C2-4486-B225-7F48A706F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EnglandWales!$S$16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EnglandWales!$R$17:$R$28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EnglandWales!$S$17:$S$28</c:f>
              <c:numCache>
                <c:formatCode>General</c:formatCode>
                <c:ptCount val="12"/>
                <c:pt idx="0">
                  <c:v>-4197</c:v>
                </c:pt>
                <c:pt idx="1">
                  <c:v>-6081</c:v>
                </c:pt>
                <c:pt idx="2">
                  <c:v>-5253</c:v>
                </c:pt>
                <c:pt idx="3">
                  <c:v>-16498</c:v>
                </c:pt>
                <c:pt idx="4">
                  <c:v>-10665</c:v>
                </c:pt>
                <c:pt idx="5">
                  <c:v>-6163</c:v>
                </c:pt>
                <c:pt idx="6">
                  <c:v>-2112</c:v>
                </c:pt>
                <c:pt idx="7">
                  <c:v>5129</c:v>
                </c:pt>
                <c:pt idx="8">
                  <c:v>13509</c:v>
                </c:pt>
                <c:pt idx="9">
                  <c:v>17526</c:v>
                </c:pt>
                <c:pt idx="10">
                  <c:v>24415</c:v>
                </c:pt>
                <c:pt idx="11">
                  <c:v>35756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E3-4A35-8F11-E519FCFBB05A}"/>
            </c:ext>
          </c:extLst>
        </c:ser>
        <c:ser>
          <c:idx val="1"/>
          <c:order val="1"/>
          <c:tx>
            <c:strRef>
              <c:f>EnglandWales!$T$16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EnglandWales!$R$17:$R$28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EnglandWales!$T$17:$T$28</c:f>
              <c:numCache>
                <c:formatCode>General</c:formatCode>
                <c:ptCount val="12"/>
                <c:pt idx="0">
                  <c:v>15951</c:v>
                </c:pt>
                <c:pt idx="1">
                  <c:v>26935</c:v>
                </c:pt>
                <c:pt idx="2">
                  <c:v>26901</c:v>
                </c:pt>
                <c:pt idx="3">
                  <c:v>11276</c:v>
                </c:pt>
                <c:pt idx="4">
                  <c:v>6410</c:v>
                </c:pt>
                <c:pt idx="5">
                  <c:v>7973</c:v>
                </c:pt>
                <c:pt idx="6">
                  <c:v>10676</c:v>
                </c:pt>
                <c:pt idx="7">
                  <c:v>13671</c:v>
                </c:pt>
                <c:pt idx="8">
                  <c:v>24090</c:v>
                </c:pt>
                <c:pt idx="9">
                  <c:v>26203</c:v>
                </c:pt>
                <c:pt idx="10">
                  <c:v>33887</c:v>
                </c:pt>
                <c:pt idx="11">
                  <c:v>45219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E3-4A35-8F11-E519FCFBB05A}"/>
            </c:ext>
          </c:extLst>
        </c:ser>
        <c:ser>
          <c:idx val="2"/>
          <c:order val="2"/>
          <c:tx>
            <c:strRef>
              <c:f>EnglandWales!$U$16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EnglandWales!$R$17:$R$28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EnglandWales!$U$17:$U$28</c:f>
              <c:numCache>
                <c:formatCode>General</c:formatCode>
                <c:ptCount val="12"/>
                <c:pt idx="0">
                  <c:v>-671</c:v>
                </c:pt>
                <c:pt idx="1">
                  <c:v>-4814</c:v>
                </c:pt>
                <c:pt idx="2">
                  <c:v>-3748</c:v>
                </c:pt>
                <c:pt idx="3">
                  <c:v>27207</c:v>
                </c:pt>
                <c:pt idx="4">
                  <c:v>36827</c:v>
                </c:pt>
                <c:pt idx="5">
                  <c:v>39721</c:v>
                </c:pt>
                <c:pt idx="6">
                  <c:v>39829</c:v>
                </c:pt>
                <c:pt idx="7">
                  <c:v>36888</c:v>
                </c:pt>
                <c:pt idx="8">
                  <c:v>42303</c:v>
                </c:pt>
                <c:pt idx="9">
                  <c:v>44234</c:v>
                </c:pt>
                <c:pt idx="10">
                  <c:v>51663</c:v>
                </c:pt>
                <c:pt idx="11">
                  <c:v>66834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E3-4A35-8F11-E519FCFBB05A}"/>
            </c:ext>
          </c:extLst>
        </c:ser>
        <c:ser>
          <c:idx val="3"/>
          <c:order val="3"/>
          <c:tx>
            <c:strRef>
              <c:f>EnglandWales!$V$16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EnglandWales!$R$17:$R$28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EnglandWales!$V$17:$V$28</c:f>
              <c:numCache>
                <c:formatCode>General</c:formatCode>
                <c:ptCount val="12"/>
                <c:pt idx="0">
                  <c:v>-3492</c:v>
                </c:pt>
                <c:pt idx="1">
                  <c:v>-5492</c:v>
                </c:pt>
                <c:pt idx="2">
                  <c:v>-10252</c:v>
                </c:pt>
                <c:pt idx="3">
                  <c:v>-23330</c:v>
                </c:pt>
                <c:pt idx="4">
                  <c:v>-21723</c:v>
                </c:pt>
                <c:pt idx="5">
                  <c:v>-22891</c:v>
                </c:pt>
                <c:pt idx="6">
                  <c:v>-21320</c:v>
                </c:pt>
                <c:pt idx="7">
                  <c:v>-22670</c:v>
                </c:pt>
                <c:pt idx="8">
                  <c:v>-19768</c:v>
                </c:pt>
                <c:pt idx="9">
                  <c:v>-17948</c:v>
                </c:pt>
                <c:pt idx="10">
                  <c:v>-16658</c:v>
                </c:pt>
                <c:pt idx="11">
                  <c:v>-10712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E3-4A35-8F11-E519FCFBB05A}"/>
            </c:ext>
          </c:extLst>
        </c:ser>
        <c:ser>
          <c:idx val="4"/>
          <c:order val="4"/>
          <c:tx>
            <c:strRef>
              <c:f>EnglandWales!$W$16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EnglandWales!$R$17:$R$28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EnglandWales!$W$17:$W$28</c:f>
              <c:numCache>
                <c:formatCode>General</c:formatCode>
                <c:ptCount val="12"/>
                <c:pt idx="0">
                  <c:v>6754</c:v>
                </c:pt>
                <c:pt idx="1">
                  <c:v>8146</c:v>
                </c:pt>
                <c:pt idx="2">
                  <c:v>10700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E3-4A35-8F11-E519FCFBB05A}"/>
            </c:ext>
          </c:extLst>
        </c:ser>
        <c:ser>
          <c:idx val="5"/>
          <c:order val="5"/>
          <c:tx>
            <c:strRef>
              <c:f>EnglandWales!$X$16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EnglandWales!$R$17:$R$28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EnglandWales!$X$17:$X$28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-18059</c:v>
                </c:pt>
                <c:pt idx="4">
                  <c:v>-16561</c:v>
                </c:pt>
                <c:pt idx="5">
                  <c:v>-14166</c:v>
                </c:pt>
                <c:pt idx="6">
                  <c:v>-16473</c:v>
                </c:pt>
                <c:pt idx="7">
                  <c:v>-15581</c:v>
                </c:pt>
                <c:pt idx="8">
                  <c:v>-12592</c:v>
                </c:pt>
                <c:pt idx="9">
                  <c:v>-13399</c:v>
                </c:pt>
                <c:pt idx="10">
                  <c:v>-11757</c:v>
                </c:pt>
                <c:pt idx="11">
                  <c:v>-8135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E3-4A35-8F11-E519FCFBB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NorthernIreland!$S$1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NorthernIreland!$R$2:$R$13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NorthernIreland!$S$2:$S$13</c:f>
              <c:numCache>
                <c:formatCode>General</c:formatCode>
                <c:ptCount val="12"/>
                <c:pt idx="0">
                  <c:v>-200</c:v>
                </c:pt>
                <c:pt idx="1">
                  <c:v>-276</c:v>
                </c:pt>
                <c:pt idx="2">
                  <c:v>-318</c:v>
                </c:pt>
                <c:pt idx="3">
                  <c:v>-468</c:v>
                </c:pt>
                <c:pt idx="4">
                  <c:v>-753</c:v>
                </c:pt>
                <c:pt idx="5">
                  <c:v>-871</c:v>
                </c:pt>
                <c:pt idx="6">
                  <c:v>-1046</c:v>
                </c:pt>
                <c:pt idx="7">
                  <c:v>-1246</c:v>
                </c:pt>
                <c:pt idx="8">
                  <c:v>-1441</c:v>
                </c:pt>
                <c:pt idx="9">
                  <c:v>-1585</c:v>
                </c:pt>
                <c:pt idx="10">
                  <c:v>-1817</c:v>
                </c:pt>
                <c:pt idx="11">
                  <c:v>-1938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86-4F1D-AE39-B059721C0841}"/>
            </c:ext>
          </c:extLst>
        </c:ser>
        <c:ser>
          <c:idx val="1"/>
          <c:order val="1"/>
          <c:tx>
            <c:strRef>
              <c:f>NorthernIreland!$T$1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NorthernIreland!$R$2:$R$13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NorthernIreland!$T$2:$T$13</c:f>
              <c:numCache>
                <c:formatCode>General</c:formatCode>
                <c:ptCount val="12"/>
                <c:pt idx="0">
                  <c:v>-46</c:v>
                </c:pt>
                <c:pt idx="1">
                  <c:v>-78</c:v>
                </c:pt>
                <c:pt idx="2">
                  <c:v>-102</c:v>
                </c:pt>
                <c:pt idx="3">
                  <c:v>-189</c:v>
                </c:pt>
                <c:pt idx="4">
                  <c:v>-426</c:v>
                </c:pt>
                <c:pt idx="5">
                  <c:v>-426</c:v>
                </c:pt>
                <c:pt idx="6">
                  <c:v>-380</c:v>
                </c:pt>
                <c:pt idx="7">
                  <c:v>-475</c:v>
                </c:pt>
                <c:pt idx="8">
                  <c:v>-494</c:v>
                </c:pt>
                <c:pt idx="9">
                  <c:v>-554</c:v>
                </c:pt>
                <c:pt idx="10">
                  <c:v>-576</c:v>
                </c:pt>
                <c:pt idx="11">
                  <c:v>-536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86-4F1D-AE39-B059721C0841}"/>
            </c:ext>
          </c:extLst>
        </c:ser>
        <c:ser>
          <c:idx val="2"/>
          <c:order val="2"/>
          <c:tx>
            <c:strRef>
              <c:f>NorthernIreland!$U$1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NorthernIreland!$R$2:$R$13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NorthernIreland!$U$2:$U$13</c:f>
              <c:numCache>
                <c:formatCode>General</c:formatCode>
                <c:ptCount val="12"/>
                <c:pt idx="0">
                  <c:v>44</c:v>
                </c:pt>
                <c:pt idx="1">
                  <c:v>27</c:v>
                </c:pt>
                <c:pt idx="2">
                  <c:v>-37</c:v>
                </c:pt>
                <c:pt idx="3">
                  <c:v>-185</c:v>
                </c:pt>
                <c:pt idx="4">
                  <c:v>-404</c:v>
                </c:pt>
                <c:pt idx="5">
                  <c:v>-431</c:v>
                </c:pt>
                <c:pt idx="6">
                  <c:v>-496</c:v>
                </c:pt>
                <c:pt idx="7">
                  <c:v>-672</c:v>
                </c:pt>
                <c:pt idx="8">
                  <c:v>-731</c:v>
                </c:pt>
                <c:pt idx="9">
                  <c:v>-732</c:v>
                </c:pt>
                <c:pt idx="10">
                  <c:v>-821</c:v>
                </c:pt>
                <c:pt idx="11">
                  <c:v>-979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86-4F1D-AE39-B059721C0841}"/>
            </c:ext>
          </c:extLst>
        </c:ser>
        <c:ser>
          <c:idx val="3"/>
          <c:order val="3"/>
          <c:tx>
            <c:strRef>
              <c:f>NorthernIreland!$V$1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NorthernIreland!$R$2:$R$13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NorthernIreland!$V$2:$V$13</c:f>
              <c:numCache>
                <c:formatCode>General</c:formatCode>
                <c:ptCount val="12"/>
                <c:pt idx="0">
                  <c:v>0</c:v>
                </c:pt>
                <c:pt idx="1">
                  <c:v>-2</c:v>
                </c:pt>
                <c:pt idx="2">
                  <c:v>56</c:v>
                </c:pt>
                <c:pt idx="3">
                  <c:v>104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86-4F1D-AE39-B059721C0841}"/>
            </c:ext>
          </c:extLst>
        </c:ser>
        <c:ser>
          <c:idx val="4"/>
          <c:order val="4"/>
          <c:tx>
            <c:strRef>
              <c:f>NorthernIreland!$W$1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NorthernIreland!$R$2:$R$13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NorthernIreland!$W$2:$W$13</c:f>
              <c:numCache>
                <c:formatCode>General</c:formatCode>
                <c:ptCount val="12"/>
                <c:pt idx="0">
                  <c:v>-14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171</c:v>
                </c:pt>
                <c:pt idx="6">
                  <c:v>199</c:v>
                </c:pt>
                <c:pt idx="7">
                  <c:v>212</c:v>
                </c:pt>
                <c:pt idx="8">
                  <c:v>257</c:v>
                </c:pt>
                <c:pt idx="9">
                  <c:v>336</c:v>
                </c:pt>
                <c:pt idx="10">
                  <c:v>389</c:v>
                </c:pt>
                <c:pt idx="11">
                  <c:v>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86-4F1D-AE39-B059721C0841}"/>
            </c:ext>
          </c:extLst>
        </c:ser>
        <c:ser>
          <c:idx val="5"/>
          <c:order val="5"/>
          <c:tx>
            <c:strRef>
              <c:f>NorthernIreland!$X$1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NorthernIreland!$R$2:$R$13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NorthernIreland!$X$2:$X$13</c:f>
              <c:numCache>
                <c:formatCode>General</c:formatCode>
                <c:ptCount val="12"/>
                <c:pt idx="0">
                  <c:v>83</c:v>
                </c:pt>
                <c:pt idx="1">
                  <c:v>143</c:v>
                </c:pt>
                <c:pt idx="2">
                  <c:v>269</c:v>
                </c:pt>
                <c:pt idx="3">
                  <c:v>299</c:v>
                </c:pt>
                <c:pt idx="4">
                  <c:v>307</c:v>
                </c:pt>
                <c:pt idx="5">
                  <c:v>319</c:v>
                </c:pt>
                <c:pt idx="6">
                  <c:v>395</c:v>
                </c:pt>
                <c:pt idx="7">
                  <c:v>429</c:v>
                </c:pt>
                <c:pt idx="8">
                  <c:v>465</c:v>
                </c:pt>
                <c:pt idx="9">
                  <c:v>533</c:v>
                </c:pt>
                <c:pt idx="10">
                  <c:v>666</c:v>
                </c:pt>
                <c:pt idx="11">
                  <c:v>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86-4F1D-AE39-B059721C0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NorthernIreland!$S$16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NorthernIreland!$R$17:$R$28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NorthernIreland!$S$17:$S$28</c:f>
              <c:numCache>
                <c:formatCode>General</c:formatCode>
                <c:ptCount val="12"/>
                <c:pt idx="0">
                  <c:v>-210</c:v>
                </c:pt>
                <c:pt idx="1">
                  <c:v>-225</c:v>
                </c:pt>
                <c:pt idx="2">
                  <c:v>-135</c:v>
                </c:pt>
                <c:pt idx="3">
                  <c:v>-211</c:v>
                </c:pt>
                <c:pt idx="4">
                  <c:v>-10</c:v>
                </c:pt>
                <c:pt idx="5">
                  <c:v>-37</c:v>
                </c:pt>
                <c:pt idx="6">
                  <c:v>142</c:v>
                </c:pt>
                <c:pt idx="7">
                  <c:v>308</c:v>
                </c:pt>
                <c:pt idx="8">
                  <c:v>565</c:v>
                </c:pt>
                <c:pt idx="9">
                  <c:v>598</c:v>
                </c:pt>
                <c:pt idx="10">
                  <c:v>963</c:v>
                </c:pt>
                <c:pt idx="11">
                  <c:v>1123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E4-459C-BB7B-8A753A8BA803}"/>
            </c:ext>
          </c:extLst>
        </c:ser>
        <c:ser>
          <c:idx val="1"/>
          <c:order val="1"/>
          <c:tx>
            <c:strRef>
              <c:f>NorthernIreland!$T$16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NorthernIreland!$R$17:$R$28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NorthernIreland!$T$17:$T$28</c:f>
              <c:numCache>
                <c:formatCode>General</c:formatCode>
                <c:ptCount val="12"/>
                <c:pt idx="0">
                  <c:v>104</c:v>
                </c:pt>
                <c:pt idx="1">
                  <c:v>260</c:v>
                </c:pt>
                <c:pt idx="2">
                  <c:v>208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76</c:v>
                </c:pt>
                <c:pt idx="7">
                  <c:v>264</c:v>
                </c:pt>
                <c:pt idx="8">
                  <c:v>821</c:v>
                </c:pt>
                <c:pt idx="9">
                  <c:v>839</c:v>
                </c:pt>
                <c:pt idx="10">
                  <c:v>1347</c:v>
                </c:pt>
                <c:pt idx="11">
                  <c:v>1522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E4-459C-BB7B-8A753A8BA803}"/>
            </c:ext>
          </c:extLst>
        </c:ser>
        <c:ser>
          <c:idx val="2"/>
          <c:order val="2"/>
          <c:tx>
            <c:strRef>
              <c:f>NorthernIreland!$U$16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NorthernIreland!$R$17:$R$28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NorthernIreland!$U$17:$U$28</c:f>
              <c:numCache>
                <c:formatCode>General</c:formatCode>
                <c:ptCount val="12"/>
                <c:pt idx="0">
                  <c:v>-150</c:v>
                </c:pt>
                <c:pt idx="1">
                  <c:v>-259</c:v>
                </c:pt>
                <c:pt idx="2">
                  <c:v>-328</c:v>
                </c:pt>
                <c:pt idx="3">
                  <c:v>159</c:v>
                </c:pt>
                <c:pt idx="4">
                  <c:v>423</c:v>
                </c:pt>
                <c:pt idx="5">
                  <c:v>377</c:v>
                </c:pt>
                <c:pt idx="6">
                  <c:v>484</c:v>
                </c:pt>
                <c:pt idx="7">
                  <c:v>428</c:v>
                </c:pt>
                <c:pt idx="8">
                  <c:v>717</c:v>
                </c:pt>
                <c:pt idx="9">
                  <c:v>874</c:v>
                </c:pt>
                <c:pt idx="10">
                  <c:v>1269</c:v>
                </c:pt>
                <c:pt idx="11">
                  <c:v>1578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E4-459C-BB7B-8A753A8BA803}"/>
            </c:ext>
          </c:extLst>
        </c:ser>
        <c:ser>
          <c:idx val="3"/>
          <c:order val="3"/>
          <c:tx>
            <c:strRef>
              <c:f>NorthernIreland!$V$16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NorthernIreland!$R$17:$R$28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NorthernIreland!$V$17:$V$28</c:f>
              <c:numCache>
                <c:formatCode>General</c:formatCode>
                <c:ptCount val="12"/>
                <c:pt idx="0">
                  <c:v>-253</c:v>
                </c:pt>
                <c:pt idx="1">
                  <c:v>-343</c:v>
                </c:pt>
                <c:pt idx="2">
                  <c:v>-447</c:v>
                </c:pt>
                <c:pt idx="3">
                  <c:v>-539</c:v>
                </c:pt>
                <c:pt idx="4">
                  <c:v>-370</c:v>
                </c:pt>
                <c:pt idx="5">
                  <c:v>-605</c:v>
                </c:pt>
                <c:pt idx="6">
                  <c:v>-511</c:v>
                </c:pt>
                <c:pt idx="7">
                  <c:v>-575</c:v>
                </c:pt>
                <c:pt idx="8">
                  <c:v>-470</c:v>
                </c:pt>
                <c:pt idx="9">
                  <c:v>-515</c:v>
                </c:pt>
                <c:pt idx="10">
                  <c:v>-350</c:v>
                </c:pt>
                <c:pt idx="11">
                  <c:v>-278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E4-459C-BB7B-8A753A8BA803}"/>
            </c:ext>
          </c:extLst>
        </c:ser>
        <c:ser>
          <c:idx val="4"/>
          <c:order val="4"/>
          <c:tx>
            <c:strRef>
              <c:f>NorthernIreland!$W$16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NorthernIreland!$R$17:$R$28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NorthernIreland!$W$17:$W$28</c:f>
              <c:numCache>
                <c:formatCode>General</c:formatCode>
                <c:ptCount val="12"/>
                <c:pt idx="0">
                  <c:v>283</c:v>
                </c:pt>
                <c:pt idx="1">
                  <c:v>348</c:v>
                </c:pt>
                <c:pt idx="2">
                  <c:v>386</c:v>
                </c:pt>
                <c:pt idx="3">
                  <c:v>221</c:v>
                </c:pt>
                <c:pt idx="4">
                  <c:v>207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E4-459C-BB7B-8A753A8BA803}"/>
            </c:ext>
          </c:extLst>
        </c:ser>
        <c:ser>
          <c:idx val="5"/>
          <c:order val="5"/>
          <c:tx>
            <c:strRef>
              <c:f>NorthernIreland!$X$16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NorthernIreland!$R$17:$R$28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NorthernIreland!$X$17:$X$28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-298</c:v>
                </c:pt>
                <c:pt idx="4">
                  <c:v>-118</c:v>
                </c:pt>
                <c:pt idx="5">
                  <c:v>-209</c:v>
                </c:pt>
                <c:pt idx="6">
                  <c:v>-180</c:v>
                </c:pt>
                <c:pt idx="7">
                  <c:v>-238</c:v>
                </c:pt>
                <c:pt idx="8">
                  <c:v>-170</c:v>
                </c:pt>
                <c:pt idx="9">
                  <c:v>-184</c:v>
                </c:pt>
                <c:pt idx="10">
                  <c:v>-12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E4-459C-BB7B-8A753A8BA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Scotland!$V$1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Scotland!$T$2:$T$13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Scotland!$V$2:$V$13</c:f>
              <c:numCache>
                <c:formatCode>General</c:formatCode>
                <c:ptCount val="12"/>
                <c:pt idx="0">
                  <c:v>-292</c:v>
                </c:pt>
                <c:pt idx="1">
                  <c:v>-498</c:v>
                </c:pt>
                <c:pt idx="2">
                  <c:v>-716</c:v>
                </c:pt>
                <c:pt idx="3">
                  <c:v>-1014</c:v>
                </c:pt>
                <c:pt idx="4">
                  <c:v>-1436</c:v>
                </c:pt>
                <c:pt idx="5">
                  <c:v>-1661</c:v>
                </c:pt>
                <c:pt idx="6">
                  <c:v>-2129</c:v>
                </c:pt>
                <c:pt idx="7">
                  <c:v>-2332</c:v>
                </c:pt>
                <c:pt idx="8">
                  <c:v>-2624</c:v>
                </c:pt>
                <c:pt idx="9">
                  <c:v>-2784</c:v>
                </c:pt>
                <c:pt idx="10">
                  <c:v>-2880</c:v>
                </c:pt>
                <c:pt idx="11">
                  <c:v>-2943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D4-43B0-9A16-7B8DC92E97F3}"/>
            </c:ext>
          </c:extLst>
        </c:ser>
        <c:ser>
          <c:idx val="1"/>
          <c:order val="1"/>
          <c:tx>
            <c:strRef>
              <c:f>Scotland!$W$1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Scotland!$T$2:$T$13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Scotland!$W$2:$W$13</c:f>
              <c:numCache>
                <c:formatCode>General</c:formatCode>
                <c:ptCount val="12"/>
                <c:pt idx="0">
                  <c:v>-550</c:v>
                </c:pt>
                <c:pt idx="1">
                  <c:v>-842</c:v>
                </c:pt>
                <c:pt idx="2">
                  <c:v>-1037</c:v>
                </c:pt>
                <c:pt idx="3">
                  <c:v>-1341</c:v>
                </c:pt>
                <c:pt idx="4">
                  <c:v>-1582</c:v>
                </c:pt>
                <c:pt idx="5">
                  <c:v>-1694</c:v>
                </c:pt>
                <c:pt idx="6">
                  <c:v>-1758</c:v>
                </c:pt>
                <c:pt idx="7">
                  <c:v>-1789</c:v>
                </c:pt>
                <c:pt idx="8">
                  <c:v>-1806</c:v>
                </c:pt>
                <c:pt idx="9">
                  <c:v>-1688</c:v>
                </c:pt>
                <c:pt idx="10">
                  <c:v>-1459</c:v>
                </c:pt>
                <c:pt idx="11">
                  <c:v>-1362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D4-43B0-9A16-7B8DC92E97F3}"/>
            </c:ext>
          </c:extLst>
        </c:ser>
        <c:ser>
          <c:idx val="2"/>
          <c:order val="2"/>
          <c:tx>
            <c:strRef>
              <c:f>Scotland!$X$1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Scotland!$T$2:$T$13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Scotland!$X$2:$X$13</c:f>
              <c:numCache>
                <c:formatCode>General</c:formatCode>
                <c:ptCount val="12"/>
                <c:pt idx="0">
                  <c:v>-78</c:v>
                </c:pt>
                <c:pt idx="1">
                  <c:v>-32</c:v>
                </c:pt>
                <c:pt idx="2">
                  <c:v>-187</c:v>
                </c:pt>
                <c:pt idx="3">
                  <c:v>-381</c:v>
                </c:pt>
                <c:pt idx="4">
                  <c:v>-743</c:v>
                </c:pt>
                <c:pt idx="5">
                  <c:v>-785</c:v>
                </c:pt>
                <c:pt idx="6">
                  <c:v>-1012</c:v>
                </c:pt>
                <c:pt idx="7">
                  <c:v>-1302</c:v>
                </c:pt>
                <c:pt idx="8">
                  <c:v>-1542</c:v>
                </c:pt>
                <c:pt idx="9">
                  <c:v>-1588</c:v>
                </c:pt>
                <c:pt idx="10">
                  <c:v>-1703</c:v>
                </c:pt>
                <c:pt idx="11">
                  <c:v>-1829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D4-43B0-9A16-7B8DC92E97F3}"/>
            </c:ext>
          </c:extLst>
        </c:ser>
        <c:ser>
          <c:idx val="3"/>
          <c:order val="3"/>
          <c:tx>
            <c:strRef>
              <c:f>Scotland!$Y$1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Scotland!$T$2:$T$13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Scotland!$Y$2:$Y$13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D4-43B0-9A16-7B8DC92E97F3}"/>
            </c:ext>
          </c:extLst>
        </c:ser>
        <c:ser>
          <c:idx val="4"/>
          <c:order val="4"/>
          <c:tx>
            <c:strRef>
              <c:f>Scotland!$Z$1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Scotland!$T$2:$T$13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Scotland!$Z$2:$Z$13</c:f>
              <c:numCache>
                <c:formatCode>General</c:formatCode>
                <c:ptCount val="12"/>
                <c:pt idx="0">
                  <c:v>76</c:v>
                </c:pt>
                <c:pt idx="1">
                  <c:v>188</c:v>
                </c:pt>
                <c:pt idx="2">
                  <c:v>149</c:v>
                </c:pt>
                <c:pt idx="3">
                  <c:v>289</c:v>
                </c:pt>
                <c:pt idx="4">
                  <c:v>446</c:v>
                </c:pt>
                <c:pt idx="5">
                  <c:v>669</c:v>
                </c:pt>
                <c:pt idx="6">
                  <c:v>754</c:v>
                </c:pt>
                <c:pt idx="7">
                  <c:v>810</c:v>
                </c:pt>
                <c:pt idx="8">
                  <c:v>792</c:v>
                </c:pt>
                <c:pt idx="9">
                  <c:v>987</c:v>
                </c:pt>
                <c:pt idx="10">
                  <c:v>1402</c:v>
                </c:pt>
                <c:pt idx="11">
                  <c:v>1838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D4-43B0-9A16-7B8DC92E97F3}"/>
            </c:ext>
          </c:extLst>
        </c:ser>
        <c:ser>
          <c:idx val="5"/>
          <c:order val="5"/>
          <c:tx>
            <c:strRef>
              <c:f>Scotland!$AA$1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Scotland!$T$2:$T$13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Scotland!$AA$2:$AA$13</c:f>
              <c:numCache>
                <c:formatCode>General</c:formatCode>
                <c:ptCount val="12"/>
                <c:pt idx="0">
                  <c:v>85</c:v>
                </c:pt>
                <c:pt idx="1">
                  <c:v>310</c:v>
                </c:pt>
                <c:pt idx="2">
                  <c:v>598</c:v>
                </c:pt>
                <c:pt idx="3">
                  <c:v>813</c:v>
                </c:pt>
                <c:pt idx="4">
                  <c:v>1004</c:v>
                </c:pt>
                <c:pt idx="5">
                  <c:v>1360</c:v>
                </c:pt>
                <c:pt idx="6">
                  <c:v>1603</c:v>
                </c:pt>
                <c:pt idx="7">
                  <c:v>2010</c:v>
                </c:pt>
                <c:pt idx="8">
                  <c:v>2196</c:v>
                </c:pt>
                <c:pt idx="9">
                  <c:v>2488</c:v>
                </c:pt>
                <c:pt idx="10">
                  <c:v>3003</c:v>
                </c:pt>
                <c:pt idx="11">
                  <c:v>3473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D4-43B0-9A16-7B8DC92E9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Scotland!$V$16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Scotland!$T$17:$T$28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Scotland!$V$17:$V$28</c:f>
              <c:numCache>
                <c:formatCode>General</c:formatCode>
                <c:ptCount val="12"/>
                <c:pt idx="0">
                  <c:v>-230</c:v>
                </c:pt>
                <c:pt idx="1">
                  <c:v>-223</c:v>
                </c:pt>
                <c:pt idx="2">
                  <c:v>231</c:v>
                </c:pt>
                <c:pt idx="3">
                  <c:v>-734</c:v>
                </c:pt>
                <c:pt idx="4">
                  <c:v>43</c:v>
                </c:pt>
                <c:pt idx="5">
                  <c:v>32</c:v>
                </c:pt>
                <c:pt idx="6">
                  <c:v>236</c:v>
                </c:pt>
                <c:pt idx="7">
                  <c:v>1145</c:v>
                </c:pt>
                <c:pt idx="8">
                  <c:v>2081</c:v>
                </c:pt>
                <c:pt idx="9">
                  <c:v>2540</c:v>
                </c:pt>
                <c:pt idx="10">
                  <c:v>3429</c:v>
                </c:pt>
                <c:pt idx="11">
                  <c:v>4439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7A-44AE-9696-21C5AFE04A3E}"/>
            </c:ext>
          </c:extLst>
        </c:ser>
        <c:ser>
          <c:idx val="1"/>
          <c:order val="1"/>
          <c:tx>
            <c:strRef>
              <c:f>Scotland!$W$16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Scotland!$T$17:$T$28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Scotland!$W$17:$W$28</c:f>
              <c:numCache>
                <c:formatCode>General</c:formatCode>
                <c:ptCount val="12"/>
                <c:pt idx="0">
                  <c:v>595</c:v>
                </c:pt>
                <c:pt idx="1">
                  <c:v>1425</c:v>
                </c:pt>
                <c:pt idx="2">
                  <c:v>1410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275</c:v>
                </c:pt>
                <c:pt idx="7">
                  <c:v>953</c:v>
                </c:pt>
                <c:pt idx="8">
                  <c:v>2272</c:v>
                </c:pt>
                <c:pt idx="9">
                  <c:v>3037</c:v>
                </c:pt>
                <c:pt idx="10">
                  <c:v>4090</c:v>
                </c:pt>
                <c:pt idx="11">
                  <c:v>5084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7A-44AE-9696-21C5AFE04A3E}"/>
            </c:ext>
          </c:extLst>
        </c:ser>
        <c:ser>
          <c:idx val="2"/>
          <c:order val="2"/>
          <c:tx>
            <c:strRef>
              <c:f>Scotland!$X$16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Scotland!$T$17:$T$28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Scotland!$X$17:$X$28</c:f>
              <c:numCache>
                <c:formatCode>General</c:formatCode>
                <c:ptCount val="12"/>
                <c:pt idx="0">
                  <c:v>-109</c:v>
                </c:pt>
                <c:pt idx="1">
                  <c:v>-229</c:v>
                </c:pt>
                <c:pt idx="2">
                  <c:v>0</c:v>
                </c:pt>
                <c:pt idx="3">
                  <c:v>1964</c:v>
                </c:pt>
                <c:pt idx="4">
                  <c:v>3201</c:v>
                </c:pt>
                <c:pt idx="5">
                  <c:v>3019</c:v>
                </c:pt>
                <c:pt idx="6">
                  <c:v>2916</c:v>
                </c:pt>
                <c:pt idx="7">
                  <c:v>2848</c:v>
                </c:pt>
                <c:pt idx="8">
                  <c:v>3448</c:v>
                </c:pt>
                <c:pt idx="9">
                  <c:v>3643</c:v>
                </c:pt>
                <c:pt idx="10">
                  <c:v>4473</c:v>
                </c:pt>
                <c:pt idx="11">
                  <c:v>5590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7A-44AE-9696-21C5AFE04A3E}"/>
            </c:ext>
          </c:extLst>
        </c:ser>
        <c:ser>
          <c:idx val="3"/>
          <c:order val="3"/>
          <c:tx>
            <c:strRef>
              <c:f>Scotland!$Y$16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Scotland!$T$17:$T$28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Scotland!$Y$17:$Y$28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-655</c:v>
                </c:pt>
                <c:pt idx="3">
                  <c:v>-1982</c:v>
                </c:pt>
                <c:pt idx="4">
                  <c:v>-1504</c:v>
                </c:pt>
                <c:pt idx="5">
                  <c:v>-2184</c:v>
                </c:pt>
                <c:pt idx="6">
                  <c:v>-2053</c:v>
                </c:pt>
                <c:pt idx="7">
                  <c:v>-1953</c:v>
                </c:pt>
                <c:pt idx="8">
                  <c:v>-1475</c:v>
                </c:pt>
                <c:pt idx="9">
                  <c:v>-1146</c:v>
                </c:pt>
                <c:pt idx="10">
                  <c:v>-944</c:v>
                </c:pt>
                <c:pt idx="11">
                  <c:v>-395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7A-44AE-9696-21C5AFE04A3E}"/>
            </c:ext>
          </c:extLst>
        </c:ser>
        <c:ser>
          <c:idx val="4"/>
          <c:order val="4"/>
          <c:tx>
            <c:strRef>
              <c:f>Scotland!$Z$16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Scotland!$T$17:$T$28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Scotland!$Z$17:$Z$28</c:f>
              <c:numCache>
                <c:formatCode>General</c:formatCode>
                <c:ptCount val="12"/>
                <c:pt idx="0">
                  <c:v>1718</c:v>
                </c:pt>
                <c:pt idx="1">
                  <c:v>1932</c:v>
                </c:pt>
                <c:pt idx="2">
                  <c:v>1810</c:v>
                </c:pt>
                <c:pt idx="3">
                  <c:v>610</c:v>
                </c:pt>
                <c:pt idx="4">
                  <c:v>948</c:v>
                </c:pt>
                <c:pt idx="5">
                  <c:v>250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7A-44AE-9696-21C5AFE04A3E}"/>
            </c:ext>
          </c:extLst>
        </c:ser>
        <c:ser>
          <c:idx val="5"/>
          <c:order val="5"/>
          <c:tx>
            <c:strRef>
              <c:f>Scotland!$AA$16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Scotland!$T$17:$T$28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Scotland!$AA$17:$AA$28</c:f>
              <c:numCache>
                <c:formatCode>General</c:formatCode>
                <c:ptCount val="12"/>
                <c:pt idx="0">
                  <c:v>-191</c:v>
                </c:pt>
                <c:pt idx="1">
                  <c:v>-122</c:v>
                </c:pt>
                <c:pt idx="2">
                  <c:v>-250</c:v>
                </c:pt>
                <c:pt idx="3">
                  <c:v>-1946</c:v>
                </c:pt>
                <c:pt idx="4">
                  <c:v>-1273</c:v>
                </c:pt>
                <c:pt idx="5">
                  <c:v>-1642</c:v>
                </c:pt>
                <c:pt idx="6">
                  <c:v>-1950</c:v>
                </c:pt>
                <c:pt idx="7">
                  <c:v>-1620</c:v>
                </c:pt>
                <c:pt idx="8">
                  <c:v>-1333</c:v>
                </c:pt>
                <c:pt idx="9">
                  <c:v>-1420</c:v>
                </c:pt>
                <c:pt idx="10">
                  <c:v>-1120</c:v>
                </c:pt>
                <c:pt idx="11">
                  <c:v>-620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17A-44AE-9696-21C5AFE04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Sweden!$S$1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Sweden!$R$2:$R$13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Sweden!$S$2:$S$13</c:f>
              <c:numCache>
                <c:formatCode>General</c:formatCode>
                <c:ptCount val="12"/>
                <c:pt idx="0">
                  <c:v>-574</c:v>
                </c:pt>
                <c:pt idx="1">
                  <c:v>-978</c:v>
                </c:pt>
                <c:pt idx="2">
                  <c:v>-1595</c:v>
                </c:pt>
                <c:pt idx="3">
                  <c:v>-2843</c:v>
                </c:pt>
                <c:pt idx="4">
                  <c:v>-3541</c:v>
                </c:pt>
                <c:pt idx="5">
                  <c:v>-4024</c:v>
                </c:pt>
                <c:pt idx="6">
                  <c:v>-5270</c:v>
                </c:pt>
                <c:pt idx="7">
                  <c:v>-6142</c:v>
                </c:pt>
                <c:pt idx="8">
                  <c:v>-7106</c:v>
                </c:pt>
                <c:pt idx="9">
                  <c:v>-8310</c:v>
                </c:pt>
                <c:pt idx="10">
                  <c:v>-9235</c:v>
                </c:pt>
                <c:pt idx="11">
                  <c:v>-9789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8D-4244-92F4-414F64FB8CF6}"/>
            </c:ext>
          </c:extLst>
        </c:ser>
        <c:ser>
          <c:idx val="1"/>
          <c:order val="1"/>
          <c:tx>
            <c:strRef>
              <c:f>Sweden!$T$1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Sweden!$R$2:$R$13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Sweden!$T$2:$T$13</c:f>
              <c:numCache>
                <c:formatCode>General</c:formatCode>
                <c:ptCount val="12"/>
                <c:pt idx="0">
                  <c:v>-420</c:v>
                </c:pt>
                <c:pt idx="1">
                  <c:v>-381</c:v>
                </c:pt>
                <c:pt idx="2">
                  <c:v>-125</c:v>
                </c:pt>
                <c:pt idx="3">
                  <c:v>-366</c:v>
                </c:pt>
                <c:pt idx="4">
                  <c:v>-322</c:v>
                </c:pt>
                <c:pt idx="5">
                  <c:v>-120</c:v>
                </c:pt>
                <c:pt idx="6">
                  <c:v>-273</c:v>
                </c:pt>
                <c:pt idx="7">
                  <c:v>-432</c:v>
                </c:pt>
                <c:pt idx="8">
                  <c:v>-351</c:v>
                </c:pt>
                <c:pt idx="9">
                  <c:v>-386</c:v>
                </c:pt>
                <c:pt idx="10">
                  <c:v>-325</c:v>
                </c:pt>
                <c:pt idx="11">
                  <c:v>-260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8D-4244-92F4-414F64FB8CF6}"/>
            </c:ext>
          </c:extLst>
        </c:ser>
        <c:ser>
          <c:idx val="2"/>
          <c:order val="2"/>
          <c:tx>
            <c:strRef>
              <c:f>Sweden!$U$1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Sweden!$R$2:$R$13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Sweden!$U$2:$U$13</c:f>
              <c:numCache>
                <c:formatCode>General</c:formatCode>
                <c:ptCount val="12"/>
                <c:pt idx="0">
                  <c:v>186</c:v>
                </c:pt>
                <c:pt idx="1">
                  <c:v>190</c:v>
                </c:pt>
                <c:pt idx="2">
                  <c:v>25</c:v>
                </c:pt>
                <c:pt idx="3">
                  <c:v>-326</c:v>
                </c:pt>
                <c:pt idx="4">
                  <c:v>-196</c:v>
                </c:pt>
                <c:pt idx="5">
                  <c:v>-333</c:v>
                </c:pt>
                <c:pt idx="6">
                  <c:v>-692</c:v>
                </c:pt>
                <c:pt idx="7">
                  <c:v>-974</c:v>
                </c:pt>
                <c:pt idx="8">
                  <c:v>-989</c:v>
                </c:pt>
                <c:pt idx="9">
                  <c:v>-1166</c:v>
                </c:pt>
                <c:pt idx="10">
                  <c:v>-1403</c:v>
                </c:pt>
                <c:pt idx="11">
                  <c:v>-1446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8D-4244-92F4-414F64FB8CF6}"/>
            </c:ext>
          </c:extLst>
        </c:ser>
        <c:ser>
          <c:idx val="3"/>
          <c:order val="3"/>
          <c:tx>
            <c:strRef>
              <c:f>Sweden!$V$1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Sweden!$R$2:$R$13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Sweden!$V$2:$V$13</c:f>
              <c:numCache>
                <c:formatCode>General</c:formatCode>
                <c:ptCount val="12"/>
                <c:pt idx="0">
                  <c:v>129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8D-4244-92F4-414F64FB8CF6}"/>
            </c:ext>
          </c:extLst>
        </c:ser>
        <c:ser>
          <c:idx val="4"/>
          <c:order val="4"/>
          <c:tx>
            <c:strRef>
              <c:f>Sweden!$W$1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Sweden!$R$2:$R$13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Sweden!$W$2:$W$13</c:f>
              <c:numCache>
                <c:formatCode>General</c:formatCode>
                <c:ptCount val="12"/>
                <c:pt idx="0">
                  <c:v>-113</c:v>
                </c:pt>
                <c:pt idx="1">
                  <c:v>-341</c:v>
                </c:pt>
                <c:pt idx="2">
                  <c:v>-75</c:v>
                </c:pt>
                <c:pt idx="3">
                  <c:v>88</c:v>
                </c:pt>
                <c:pt idx="4">
                  <c:v>308</c:v>
                </c:pt>
                <c:pt idx="5">
                  <c:v>448</c:v>
                </c:pt>
                <c:pt idx="6">
                  <c:v>401</c:v>
                </c:pt>
                <c:pt idx="7">
                  <c:v>578</c:v>
                </c:pt>
                <c:pt idx="8">
                  <c:v>864</c:v>
                </c:pt>
                <c:pt idx="9">
                  <c:v>914</c:v>
                </c:pt>
                <c:pt idx="10">
                  <c:v>1032</c:v>
                </c:pt>
                <c:pt idx="11">
                  <c:v>1309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8D-4244-92F4-414F64FB8CF6}"/>
            </c:ext>
          </c:extLst>
        </c:ser>
        <c:ser>
          <c:idx val="5"/>
          <c:order val="5"/>
          <c:tx>
            <c:strRef>
              <c:f>Sweden!$X$1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Sweden!$R$2:$R$13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Sweden!$X$2:$X$13</c:f>
              <c:numCache>
                <c:formatCode>General</c:formatCode>
                <c:ptCount val="12"/>
                <c:pt idx="0">
                  <c:v>0</c:v>
                </c:pt>
                <c:pt idx="1">
                  <c:v>160</c:v>
                </c:pt>
                <c:pt idx="2">
                  <c:v>346</c:v>
                </c:pt>
                <c:pt idx="3">
                  <c:v>227</c:v>
                </c:pt>
                <c:pt idx="4">
                  <c:v>520</c:v>
                </c:pt>
                <c:pt idx="5">
                  <c:v>401</c:v>
                </c:pt>
                <c:pt idx="6">
                  <c:v>426</c:v>
                </c:pt>
                <c:pt idx="7">
                  <c:v>332</c:v>
                </c:pt>
                <c:pt idx="8">
                  <c:v>549</c:v>
                </c:pt>
                <c:pt idx="9">
                  <c:v>579</c:v>
                </c:pt>
                <c:pt idx="10">
                  <c:v>728</c:v>
                </c:pt>
                <c:pt idx="11">
                  <c:v>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8D-4244-92F4-414F64FB8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Sweden!$S$16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Sweden!$R$17:$R$28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Sweden!$S$17:$S$28</c:f>
              <c:numCache>
                <c:formatCode>General</c:formatCode>
                <c:ptCount val="12"/>
                <c:pt idx="0">
                  <c:v>384</c:v>
                </c:pt>
                <c:pt idx="1">
                  <c:v>274</c:v>
                </c:pt>
                <c:pt idx="2">
                  <c:v>-81</c:v>
                </c:pt>
                <c:pt idx="3">
                  <c:v>-507</c:v>
                </c:pt>
                <c:pt idx="4">
                  <c:v>-672</c:v>
                </c:pt>
                <c:pt idx="5">
                  <c:v>-476</c:v>
                </c:pt>
                <c:pt idx="6">
                  <c:v>-37</c:v>
                </c:pt>
                <c:pt idx="7">
                  <c:v>535</c:v>
                </c:pt>
                <c:pt idx="8">
                  <c:v>1009</c:v>
                </c:pt>
                <c:pt idx="9">
                  <c:v>1015</c:v>
                </c:pt>
                <c:pt idx="10">
                  <c:v>1151</c:v>
                </c:pt>
                <c:pt idx="11">
                  <c:v>2687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5-4D8E-9FC6-7094A0FBB99B}"/>
            </c:ext>
          </c:extLst>
        </c:ser>
        <c:ser>
          <c:idx val="1"/>
          <c:order val="1"/>
          <c:tx>
            <c:strRef>
              <c:f>Sweden!$T$16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Sweden!$R$17:$R$28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Sweden!$T$17:$T$28</c:f>
              <c:numCache>
                <c:formatCode>General</c:formatCode>
                <c:ptCount val="12"/>
                <c:pt idx="0">
                  <c:v>1377</c:v>
                </c:pt>
                <c:pt idx="1">
                  <c:v>598</c:v>
                </c:pt>
                <c:pt idx="2">
                  <c:v>0</c:v>
                </c:pt>
                <c:pt idx="3">
                  <c:v>-423</c:v>
                </c:pt>
                <c:pt idx="4">
                  <c:v>-646</c:v>
                </c:pt>
                <c:pt idx="5">
                  <c:v>-874</c:v>
                </c:pt>
                <c:pt idx="6">
                  <c:v>-780</c:v>
                </c:pt>
                <c:pt idx="7">
                  <c:v>-741</c:v>
                </c:pt>
                <c:pt idx="8">
                  <c:v>-493</c:v>
                </c:pt>
                <c:pt idx="9">
                  <c:v>-539</c:v>
                </c:pt>
                <c:pt idx="10">
                  <c:v>-389</c:v>
                </c:pt>
                <c:pt idx="11">
                  <c:v>-106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85-4D8E-9FC6-7094A0FBB99B}"/>
            </c:ext>
          </c:extLst>
        </c:ser>
        <c:ser>
          <c:idx val="2"/>
          <c:order val="2"/>
          <c:tx>
            <c:strRef>
              <c:f>Sweden!$U$16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Sweden!$R$17:$R$28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Sweden!$U$17:$U$28</c:f>
              <c:numCache>
                <c:formatCode>General</c:formatCode>
                <c:ptCount val="12"/>
                <c:pt idx="0">
                  <c:v>-455</c:v>
                </c:pt>
                <c:pt idx="1">
                  <c:v>-1251</c:v>
                </c:pt>
                <c:pt idx="2">
                  <c:v>-1101</c:v>
                </c:pt>
                <c:pt idx="3">
                  <c:v>1715</c:v>
                </c:pt>
                <c:pt idx="4">
                  <c:v>3148</c:v>
                </c:pt>
                <c:pt idx="5">
                  <c:v>3751</c:v>
                </c:pt>
                <c:pt idx="6">
                  <c:v>3904</c:v>
                </c:pt>
                <c:pt idx="7">
                  <c:v>3876</c:v>
                </c:pt>
                <c:pt idx="8">
                  <c:v>3735</c:v>
                </c:pt>
                <c:pt idx="9">
                  <c:v>3429</c:v>
                </c:pt>
                <c:pt idx="10">
                  <c:v>4167</c:v>
                </c:pt>
                <c:pt idx="11">
                  <c:v>6095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85-4D8E-9FC6-7094A0FBB99B}"/>
            </c:ext>
          </c:extLst>
        </c:ser>
        <c:ser>
          <c:idx val="3"/>
          <c:order val="3"/>
          <c:tx>
            <c:strRef>
              <c:f>Sweden!$V$16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Sweden!$R$17:$R$28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Sweden!$V$17:$V$28</c:f>
              <c:numCache>
                <c:formatCode>General</c:formatCode>
                <c:ptCount val="12"/>
                <c:pt idx="0">
                  <c:v>-431</c:v>
                </c:pt>
                <c:pt idx="1">
                  <c:v>-1281</c:v>
                </c:pt>
                <c:pt idx="2">
                  <c:v>-1897</c:v>
                </c:pt>
                <c:pt idx="3">
                  <c:v>-2263</c:v>
                </c:pt>
                <c:pt idx="4">
                  <c:v>-2604</c:v>
                </c:pt>
                <c:pt idx="5">
                  <c:v>-2807</c:v>
                </c:pt>
                <c:pt idx="6">
                  <c:v>-2790</c:v>
                </c:pt>
                <c:pt idx="7">
                  <c:v>-2755</c:v>
                </c:pt>
                <c:pt idx="8">
                  <c:v>-2813</c:v>
                </c:pt>
                <c:pt idx="9">
                  <c:v>-2864</c:v>
                </c:pt>
                <c:pt idx="10">
                  <c:v>-2908</c:v>
                </c:pt>
                <c:pt idx="11">
                  <c:v>-3271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85-4D8E-9FC6-7094A0FBB99B}"/>
            </c:ext>
          </c:extLst>
        </c:ser>
        <c:ser>
          <c:idx val="4"/>
          <c:order val="4"/>
          <c:tx>
            <c:strRef>
              <c:f>Sweden!$W$16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Sweden!$R$17:$R$28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Sweden!$W$17:$W$28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1030</c:v>
                </c:pt>
                <c:pt idx="3">
                  <c:v>1088</c:v>
                </c:pt>
                <c:pt idx="4">
                  <c:v>553</c:v>
                </c:pt>
                <c:pt idx="5">
                  <c:v>379</c:v>
                </c:pt>
                <c:pt idx="6">
                  <c:v>920</c:v>
                </c:pt>
                <c:pt idx="7">
                  <c:v>895</c:v>
                </c:pt>
                <c:pt idx="8">
                  <c:v>934</c:v>
                </c:pt>
                <c:pt idx="9">
                  <c:v>787</c:v>
                </c:pt>
                <c:pt idx="10">
                  <c:v>407</c:v>
                </c:pt>
                <c:pt idx="11">
                  <c:v>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85-4D8E-9FC6-7094A0FBB99B}"/>
            </c:ext>
          </c:extLst>
        </c:ser>
        <c:ser>
          <c:idx val="5"/>
          <c:order val="5"/>
          <c:tx>
            <c:strRef>
              <c:f>Sweden!$X$16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Sweden!$R$17:$R$28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Sweden!$X$17:$X$28</c:f>
              <c:numCache>
                <c:formatCode>General</c:formatCode>
                <c:ptCount val="12"/>
                <c:pt idx="0">
                  <c:v>479</c:v>
                </c:pt>
                <c:pt idx="1">
                  <c:v>167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285-4D8E-9FC6-7094A0FBB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Portugal!$S$1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Portugal!$R$2:$R$13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Portugal!$S$2:$S$13</c:f>
              <c:numCache>
                <c:formatCode>General</c:formatCode>
                <c:ptCount val="12"/>
                <c:pt idx="0">
                  <c:v>-786</c:v>
                </c:pt>
                <c:pt idx="1">
                  <c:v>-1058</c:v>
                </c:pt>
                <c:pt idx="2">
                  <c:v>-1353</c:v>
                </c:pt>
                <c:pt idx="3">
                  <c:v>-1958</c:v>
                </c:pt>
                <c:pt idx="4">
                  <c:v>-2244</c:v>
                </c:pt>
                <c:pt idx="5">
                  <c:v>-2331</c:v>
                </c:pt>
                <c:pt idx="6">
                  <c:v>-2735</c:v>
                </c:pt>
                <c:pt idx="7">
                  <c:v>-2570</c:v>
                </c:pt>
                <c:pt idx="8">
                  <c:v>-2751</c:v>
                </c:pt>
                <c:pt idx="9">
                  <c:v>-2947</c:v>
                </c:pt>
                <c:pt idx="10">
                  <c:v>-2828</c:v>
                </c:pt>
                <c:pt idx="11">
                  <c:v>-2783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A6-4769-84F0-CBEF02DBDE27}"/>
            </c:ext>
          </c:extLst>
        </c:ser>
        <c:ser>
          <c:idx val="1"/>
          <c:order val="1"/>
          <c:tx>
            <c:strRef>
              <c:f>Portugal!$T$1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Portugal!$R$2:$R$13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Portugal!$T$2:$T$13</c:f>
              <c:numCache>
                <c:formatCode>General</c:formatCode>
                <c:ptCount val="12"/>
                <c:pt idx="0">
                  <c:v>-1176</c:v>
                </c:pt>
                <c:pt idx="1">
                  <c:v>-1950</c:v>
                </c:pt>
                <c:pt idx="2">
                  <c:v>-2307</c:v>
                </c:pt>
                <c:pt idx="3">
                  <c:v>-2832</c:v>
                </c:pt>
                <c:pt idx="4">
                  <c:v>-3260</c:v>
                </c:pt>
                <c:pt idx="5">
                  <c:v>-3523</c:v>
                </c:pt>
                <c:pt idx="6">
                  <c:v>-4161</c:v>
                </c:pt>
                <c:pt idx="7">
                  <c:v>-4449</c:v>
                </c:pt>
                <c:pt idx="8">
                  <c:v>-5052</c:v>
                </c:pt>
                <c:pt idx="9">
                  <c:v>-5748</c:v>
                </c:pt>
                <c:pt idx="10">
                  <c:v>-6228</c:v>
                </c:pt>
                <c:pt idx="11">
                  <c:v>-6359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6-4769-84F0-CBEF02DBDE27}"/>
            </c:ext>
          </c:extLst>
        </c:ser>
        <c:ser>
          <c:idx val="2"/>
          <c:order val="2"/>
          <c:tx>
            <c:strRef>
              <c:f>Portugal!$U$1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Portugal!$R$2:$R$13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Portugal!$U$2:$U$13</c:f>
              <c:numCache>
                <c:formatCode>General</c:formatCode>
                <c:ptCount val="12"/>
                <c:pt idx="0">
                  <c:v>149</c:v>
                </c:pt>
                <c:pt idx="1">
                  <c:v>0</c:v>
                </c:pt>
                <c:pt idx="2">
                  <c:v>157</c:v>
                </c:pt>
                <c:pt idx="3">
                  <c:v>284</c:v>
                </c:pt>
                <c:pt idx="4">
                  <c:v>290</c:v>
                </c:pt>
                <c:pt idx="5">
                  <c:v>310</c:v>
                </c:pt>
                <c:pt idx="6">
                  <c:v>108</c:v>
                </c:pt>
                <c:pt idx="7">
                  <c:v>-115</c:v>
                </c:pt>
                <c:pt idx="8">
                  <c:v>-288</c:v>
                </c:pt>
                <c:pt idx="9">
                  <c:v>-431</c:v>
                </c:pt>
                <c:pt idx="10">
                  <c:v>-617</c:v>
                </c:pt>
                <c:pt idx="11">
                  <c:v>-1358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A6-4769-84F0-CBEF02DBDE27}"/>
            </c:ext>
          </c:extLst>
        </c:ser>
        <c:ser>
          <c:idx val="3"/>
          <c:order val="3"/>
          <c:tx>
            <c:strRef>
              <c:f>Portugal!$V$1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Portugal!$R$2:$R$13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Portugal!$V$2:$V$13</c:f>
              <c:numCache>
                <c:formatCode>General</c:formatCode>
                <c:ptCount val="12"/>
                <c:pt idx="0">
                  <c:v>119</c:v>
                </c:pt>
                <c:pt idx="1">
                  <c:v>48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218</c:v>
                </c:pt>
                <c:pt idx="8">
                  <c:v>424</c:v>
                </c:pt>
                <c:pt idx="9">
                  <c:v>751</c:v>
                </c:pt>
                <c:pt idx="10">
                  <c:v>965</c:v>
                </c:pt>
                <c:pt idx="11">
                  <c:v>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A6-4769-84F0-CBEF02DBDE27}"/>
            </c:ext>
          </c:extLst>
        </c:ser>
        <c:ser>
          <c:idx val="4"/>
          <c:order val="4"/>
          <c:tx>
            <c:strRef>
              <c:f>Portugal!$W$1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Portugal!$R$2:$R$13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Portugal!$W$2:$W$13</c:f>
              <c:numCache>
                <c:formatCode>General</c:formatCode>
                <c:ptCount val="12"/>
                <c:pt idx="0">
                  <c:v>-10</c:v>
                </c:pt>
                <c:pt idx="1">
                  <c:v>-336</c:v>
                </c:pt>
                <c:pt idx="2">
                  <c:v>-550</c:v>
                </c:pt>
                <c:pt idx="3">
                  <c:v>-659</c:v>
                </c:pt>
                <c:pt idx="4">
                  <c:v>-372</c:v>
                </c:pt>
                <c:pt idx="5">
                  <c:v>-124</c:v>
                </c:pt>
                <c:pt idx="6">
                  <c:v>-417</c:v>
                </c:pt>
                <c:pt idx="7">
                  <c:v>0</c:v>
                </c:pt>
                <c:pt idx="8">
                  <c:v>0</c:v>
                </c:pt>
                <c:pt idx="9">
                  <c:v>332</c:v>
                </c:pt>
                <c:pt idx="10">
                  <c:v>626</c:v>
                </c:pt>
                <c:pt idx="11">
                  <c:v>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A6-4769-84F0-CBEF02DBDE27}"/>
            </c:ext>
          </c:extLst>
        </c:ser>
        <c:ser>
          <c:idx val="5"/>
          <c:order val="5"/>
          <c:tx>
            <c:strRef>
              <c:f>Portugal!$X$1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Portugal!$R$2:$R$13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Portugal!$X$2:$X$13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171</c:v>
                </c:pt>
                <c:pt idx="4">
                  <c:v>555</c:v>
                </c:pt>
                <c:pt idx="5">
                  <c:v>970</c:v>
                </c:pt>
                <c:pt idx="6">
                  <c:v>844</c:v>
                </c:pt>
                <c:pt idx="7">
                  <c:v>562</c:v>
                </c:pt>
                <c:pt idx="8">
                  <c:v>227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A6-4769-84F0-CBEF02DBD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Portugal!$S$16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Portugal!$R$17:$R$28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Portugal!$S$17:$S$28</c:f>
              <c:numCache>
                <c:formatCode>General</c:formatCode>
                <c:ptCount val="12"/>
                <c:pt idx="0">
                  <c:v>-4338</c:v>
                </c:pt>
                <c:pt idx="1">
                  <c:v>-4559</c:v>
                </c:pt>
                <c:pt idx="2">
                  <c:v>-3967</c:v>
                </c:pt>
                <c:pt idx="3">
                  <c:v>-2866</c:v>
                </c:pt>
                <c:pt idx="4">
                  <c:v>-1191</c:v>
                </c:pt>
                <c:pt idx="5">
                  <c:v>847</c:v>
                </c:pt>
                <c:pt idx="6">
                  <c:v>2447</c:v>
                </c:pt>
                <c:pt idx="7">
                  <c:v>2701</c:v>
                </c:pt>
                <c:pt idx="8">
                  <c:v>3570</c:v>
                </c:pt>
                <c:pt idx="9">
                  <c:v>4480</c:v>
                </c:pt>
                <c:pt idx="10">
                  <c:v>5700</c:v>
                </c:pt>
                <c:pt idx="11">
                  <c:v>8121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EE-48F2-99E6-2B666CE24E95}"/>
            </c:ext>
          </c:extLst>
        </c:ser>
        <c:ser>
          <c:idx val="1"/>
          <c:order val="1"/>
          <c:tx>
            <c:strRef>
              <c:f>Portugal!$T$16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Portugal!$R$17:$R$28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Portugal!$T$17:$T$28</c:f>
              <c:numCache>
                <c:formatCode>General</c:formatCode>
                <c:ptCount val="12"/>
                <c:pt idx="0">
                  <c:v>0</c:v>
                </c:pt>
                <c:pt idx="1">
                  <c:v>1869</c:v>
                </c:pt>
                <c:pt idx="2">
                  <c:v>1268</c:v>
                </c:pt>
                <c:pt idx="3">
                  <c:v>609</c:v>
                </c:pt>
                <c:pt idx="4">
                  <c:v>526</c:v>
                </c:pt>
                <c:pt idx="5">
                  <c:v>564</c:v>
                </c:pt>
                <c:pt idx="6">
                  <c:v>235</c:v>
                </c:pt>
                <c:pt idx="7">
                  <c:v>414</c:v>
                </c:pt>
                <c:pt idx="8">
                  <c:v>1115</c:v>
                </c:pt>
                <c:pt idx="9">
                  <c:v>1898</c:v>
                </c:pt>
                <c:pt idx="10">
                  <c:v>3326</c:v>
                </c:pt>
                <c:pt idx="11">
                  <c:v>4909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EE-48F2-99E6-2B666CE24E95}"/>
            </c:ext>
          </c:extLst>
        </c:ser>
        <c:ser>
          <c:idx val="2"/>
          <c:order val="2"/>
          <c:tx>
            <c:strRef>
              <c:f>Portugal!$U$16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Portugal!$R$17:$R$28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Portugal!$U$17:$U$28</c:f>
              <c:numCache>
                <c:formatCode>General</c:formatCode>
                <c:ptCount val="12"/>
                <c:pt idx="0">
                  <c:v>-2806</c:v>
                </c:pt>
                <c:pt idx="1">
                  <c:v>-3823</c:v>
                </c:pt>
                <c:pt idx="2">
                  <c:v>-3418</c:v>
                </c:pt>
                <c:pt idx="3">
                  <c:v>-2080</c:v>
                </c:pt>
                <c:pt idx="4">
                  <c:v>-1194</c:v>
                </c:pt>
                <c:pt idx="5">
                  <c:v>-804</c:v>
                </c:pt>
                <c:pt idx="6">
                  <c:v>473</c:v>
                </c:pt>
                <c:pt idx="7">
                  <c:v>401</c:v>
                </c:pt>
                <c:pt idx="8">
                  <c:v>1526</c:v>
                </c:pt>
                <c:pt idx="9">
                  <c:v>2807</c:v>
                </c:pt>
                <c:pt idx="10">
                  <c:v>5325</c:v>
                </c:pt>
                <c:pt idx="11">
                  <c:v>8445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EE-48F2-99E6-2B666CE24E95}"/>
            </c:ext>
          </c:extLst>
        </c:ser>
        <c:ser>
          <c:idx val="3"/>
          <c:order val="3"/>
          <c:tx>
            <c:strRef>
              <c:f>Portugal!$V$16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Portugal!$R$17:$R$28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Portugal!$V$17:$V$28</c:f>
              <c:numCache>
                <c:formatCode>General</c:formatCode>
                <c:ptCount val="12"/>
                <c:pt idx="0">
                  <c:v>484</c:v>
                </c:pt>
                <c:pt idx="1">
                  <c:v>220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-896</c:v>
                </c:pt>
                <c:pt idx="7">
                  <c:v>-1634</c:v>
                </c:pt>
                <c:pt idx="8">
                  <c:v>-1446</c:v>
                </c:pt>
                <c:pt idx="9">
                  <c:v>-1259</c:v>
                </c:pt>
                <c:pt idx="10">
                  <c:v>-842</c:v>
                </c:pt>
                <c:pt idx="11">
                  <c:v>-702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EE-48F2-99E6-2B666CE24E95}"/>
            </c:ext>
          </c:extLst>
        </c:ser>
        <c:ser>
          <c:idx val="4"/>
          <c:order val="4"/>
          <c:tx>
            <c:strRef>
              <c:f>Portugal!$W$16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Portugal!$R$17:$R$28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Portugal!$W$17:$W$28</c:f>
              <c:numCache>
                <c:formatCode>General</c:formatCode>
                <c:ptCount val="12"/>
                <c:pt idx="0">
                  <c:v>-171</c:v>
                </c:pt>
                <c:pt idx="1">
                  <c:v>0</c:v>
                </c:pt>
                <c:pt idx="2">
                  <c:v>248</c:v>
                </c:pt>
                <c:pt idx="3">
                  <c:v>739</c:v>
                </c:pt>
                <c:pt idx="4">
                  <c:v>896</c:v>
                </c:pt>
                <c:pt idx="5">
                  <c:v>1173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EE-48F2-99E6-2B666CE24E95}"/>
            </c:ext>
          </c:extLst>
        </c:ser>
        <c:ser>
          <c:idx val="5"/>
          <c:order val="5"/>
          <c:tx>
            <c:strRef>
              <c:f>Portugal!$X$16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Portugal!$R$17:$R$28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Portugal!$X$17:$X$28</c:f>
              <c:numCache>
                <c:formatCode>General</c:formatCode>
                <c:ptCount val="12"/>
                <c:pt idx="0">
                  <c:v>185</c:v>
                </c:pt>
                <c:pt idx="1">
                  <c:v>-1098</c:v>
                </c:pt>
                <c:pt idx="2">
                  <c:v>-1959</c:v>
                </c:pt>
                <c:pt idx="3">
                  <c:v>-2676</c:v>
                </c:pt>
                <c:pt idx="4">
                  <c:v>-2947</c:v>
                </c:pt>
                <c:pt idx="5">
                  <c:v>-2903</c:v>
                </c:pt>
                <c:pt idx="6">
                  <c:v>-4104</c:v>
                </c:pt>
                <c:pt idx="7">
                  <c:v>-5172</c:v>
                </c:pt>
                <c:pt idx="8">
                  <c:v>-5295</c:v>
                </c:pt>
                <c:pt idx="9">
                  <c:v>-5274</c:v>
                </c:pt>
                <c:pt idx="10">
                  <c:v>-5374</c:v>
                </c:pt>
                <c:pt idx="11">
                  <c:v>-4159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EE-48F2-99E6-2B666CE24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Germany!$S$1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Germany!$R$2:$R$13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Germany!$S$2:$S$13</c:f>
              <c:numCache>
                <c:formatCode>General</c:formatCode>
                <c:ptCount val="12"/>
                <c:pt idx="0">
                  <c:v>-5453</c:v>
                </c:pt>
                <c:pt idx="1">
                  <c:v>-10765</c:v>
                </c:pt>
                <c:pt idx="2">
                  <c:v>-16060</c:v>
                </c:pt>
                <c:pt idx="3">
                  <c:v>-20085</c:v>
                </c:pt>
                <c:pt idx="4">
                  <c:v>-22974</c:v>
                </c:pt>
                <c:pt idx="5">
                  <c:v>-24730</c:v>
                </c:pt>
                <c:pt idx="6">
                  <c:v>-28527</c:v>
                </c:pt>
                <c:pt idx="7">
                  <c:v>-32598</c:v>
                </c:pt>
                <c:pt idx="8">
                  <c:v>-36236</c:v>
                </c:pt>
                <c:pt idx="9">
                  <c:v>-41265</c:v>
                </c:pt>
                <c:pt idx="10">
                  <c:v>-47451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F-4230-84BD-4FA848B41BA2}"/>
            </c:ext>
          </c:extLst>
        </c:ser>
        <c:ser>
          <c:idx val="1"/>
          <c:order val="1"/>
          <c:tx>
            <c:strRef>
              <c:f>Germany!$T$1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Germany!$R$2:$R$13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Germany!$T$2:$T$13</c:f>
              <c:numCache>
                <c:formatCode>General</c:formatCode>
                <c:ptCount val="12"/>
                <c:pt idx="0">
                  <c:v>517</c:v>
                </c:pt>
                <c:pt idx="1">
                  <c:v>2141</c:v>
                </c:pt>
                <c:pt idx="2">
                  <c:v>5871</c:v>
                </c:pt>
                <c:pt idx="3">
                  <c:v>8097</c:v>
                </c:pt>
                <c:pt idx="4">
                  <c:v>5044</c:v>
                </c:pt>
                <c:pt idx="5">
                  <c:v>4850</c:v>
                </c:pt>
                <c:pt idx="6">
                  <c:v>5312</c:v>
                </c:pt>
                <c:pt idx="7">
                  <c:v>6384</c:v>
                </c:pt>
                <c:pt idx="8">
                  <c:v>8140</c:v>
                </c:pt>
                <c:pt idx="9">
                  <c:v>10297</c:v>
                </c:pt>
                <c:pt idx="10">
                  <c:v>11110</c:v>
                </c:pt>
                <c:pt idx="11">
                  <c:v>10608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F-4230-84BD-4FA848B41BA2}"/>
            </c:ext>
          </c:extLst>
        </c:ser>
        <c:ser>
          <c:idx val="2"/>
          <c:order val="2"/>
          <c:tx>
            <c:strRef>
              <c:f>Germany!$U$1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Germany!$R$2:$R$13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Germany!$U$2:$U$13</c:f>
              <c:numCache>
                <c:formatCode>General</c:formatCode>
                <c:ptCount val="12"/>
                <c:pt idx="0">
                  <c:v>-95</c:v>
                </c:pt>
                <c:pt idx="1">
                  <c:v>-366</c:v>
                </c:pt>
                <c:pt idx="2">
                  <c:v>-1466</c:v>
                </c:pt>
                <c:pt idx="3">
                  <c:v>-1602</c:v>
                </c:pt>
                <c:pt idx="4">
                  <c:v>-4699</c:v>
                </c:pt>
                <c:pt idx="5">
                  <c:v>-4768</c:v>
                </c:pt>
                <c:pt idx="6">
                  <c:v>-5511</c:v>
                </c:pt>
                <c:pt idx="7">
                  <c:v>-7289</c:v>
                </c:pt>
                <c:pt idx="8">
                  <c:v>-7438</c:v>
                </c:pt>
                <c:pt idx="9">
                  <c:v>-8084</c:v>
                </c:pt>
                <c:pt idx="10">
                  <c:v>-10664</c:v>
                </c:pt>
                <c:pt idx="11">
                  <c:v>-11740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F-4230-84BD-4FA848B41BA2}"/>
            </c:ext>
          </c:extLst>
        </c:ser>
        <c:ser>
          <c:idx val="3"/>
          <c:order val="3"/>
          <c:tx>
            <c:strRef>
              <c:f>Germany!$V$1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Germany!$R$2:$R$13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Germany!$V$2:$V$13</c:f>
              <c:numCache>
                <c:formatCode>General</c:formatCode>
                <c:ptCount val="12"/>
                <c:pt idx="0">
                  <c:v>-533</c:v>
                </c:pt>
                <c:pt idx="1">
                  <c:v>-2320</c:v>
                </c:pt>
                <c:pt idx="2">
                  <c:v>-3971</c:v>
                </c:pt>
                <c:pt idx="3">
                  <c:v>-2712</c:v>
                </c:pt>
                <c:pt idx="4">
                  <c:v>-5571</c:v>
                </c:pt>
                <c:pt idx="5">
                  <c:v>-5034</c:v>
                </c:pt>
                <c:pt idx="6">
                  <c:v>-4179</c:v>
                </c:pt>
                <c:pt idx="7">
                  <c:v>-4087</c:v>
                </c:pt>
                <c:pt idx="8">
                  <c:v>-3636</c:v>
                </c:pt>
                <c:pt idx="9">
                  <c:v>-3471</c:v>
                </c:pt>
                <c:pt idx="10">
                  <c:v>-4993</c:v>
                </c:pt>
                <c:pt idx="11">
                  <c:v>-6794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4F-4230-84BD-4FA848B41BA2}"/>
            </c:ext>
          </c:extLst>
        </c:ser>
        <c:ser>
          <c:idx val="4"/>
          <c:order val="4"/>
          <c:tx>
            <c:strRef>
              <c:f>Germany!$W$1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Germany!$R$2:$R$13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Germany!$W$2:$W$13</c:f>
              <c:numCache>
                <c:formatCode>General</c:formatCode>
                <c:ptCount val="12"/>
                <c:pt idx="0">
                  <c:v>1594</c:v>
                </c:pt>
                <c:pt idx="1">
                  <c:v>1112</c:v>
                </c:pt>
                <c:pt idx="2">
                  <c:v>1421</c:v>
                </c:pt>
                <c:pt idx="3">
                  <c:v>2187</c:v>
                </c:pt>
                <c:pt idx="4">
                  <c:v>1779</c:v>
                </c:pt>
                <c:pt idx="5">
                  <c:v>3905</c:v>
                </c:pt>
                <c:pt idx="6">
                  <c:v>5689</c:v>
                </c:pt>
                <c:pt idx="7">
                  <c:v>5685</c:v>
                </c:pt>
                <c:pt idx="8">
                  <c:v>6244</c:v>
                </c:pt>
                <c:pt idx="9">
                  <c:v>6694</c:v>
                </c:pt>
                <c:pt idx="10">
                  <c:v>4741</c:v>
                </c:pt>
                <c:pt idx="11">
                  <c:v>2639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4F-4230-84BD-4FA848B41BA2}"/>
            </c:ext>
          </c:extLst>
        </c:ser>
        <c:ser>
          <c:idx val="5"/>
          <c:order val="5"/>
          <c:tx>
            <c:strRef>
              <c:f>Germany!$X$1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Germany!$R$2:$R$13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Germany!$X$2:$X$13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4F-4230-84BD-4FA848B41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Spain!$S$1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Spain!$R$2:$R$13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Spain!$S$2:$S$13</c:f>
              <c:numCache>
                <c:formatCode>General</c:formatCode>
                <c:ptCount val="12"/>
                <c:pt idx="0">
                  <c:v>-3193</c:v>
                </c:pt>
                <c:pt idx="1">
                  <c:v>-5613</c:v>
                </c:pt>
                <c:pt idx="2">
                  <c:v>-7692</c:v>
                </c:pt>
                <c:pt idx="3">
                  <c:v>-11105</c:v>
                </c:pt>
                <c:pt idx="4">
                  <c:v>-13898</c:v>
                </c:pt>
                <c:pt idx="5">
                  <c:v>-15164</c:v>
                </c:pt>
                <c:pt idx="6">
                  <c:v>-17737</c:v>
                </c:pt>
                <c:pt idx="7">
                  <c:v>-19606</c:v>
                </c:pt>
                <c:pt idx="8">
                  <c:v>-22517</c:v>
                </c:pt>
                <c:pt idx="9">
                  <c:v>-26218</c:v>
                </c:pt>
                <c:pt idx="10">
                  <c:v>-27343</c:v>
                </c:pt>
                <c:pt idx="11">
                  <c:v>-28936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72-496B-B1F2-48A046CD0A7B}"/>
            </c:ext>
          </c:extLst>
        </c:ser>
        <c:ser>
          <c:idx val="1"/>
          <c:order val="1"/>
          <c:tx>
            <c:strRef>
              <c:f>Spain!$T$1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Spain!$R$2:$R$13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Spain!$T$2:$T$13</c:f>
              <c:numCache>
                <c:formatCode>General</c:formatCode>
                <c:ptCount val="12"/>
                <c:pt idx="0">
                  <c:v>-6958</c:v>
                </c:pt>
                <c:pt idx="1">
                  <c:v>-9879</c:v>
                </c:pt>
                <c:pt idx="2">
                  <c:v>-10203</c:v>
                </c:pt>
                <c:pt idx="3">
                  <c:v>-11685</c:v>
                </c:pt>
                <c:pt idx="4">
                  <c:v>-13814</c:v>
                </c:pt>
                <c:pt idx="5">
                  <c:v>-14770</c:v>
                </c:pt>
                <c:pt idx="6">
                  <c:v>-15614</c:v>
                </c:pt>
                <c:pt idx="7">
                  <c:v>-17164</c:v>
                </c:pt>
                <c:pt idx="8">
                  <c:v>-18082</c:v>
                </c:pt>
                <c:pt idx="9">
                  <c:v>-19930</c:v>
                </c:pt>
                <c:pt idx="10">
                  <c:v>-21186</c:v>
                </c:pt>
                <c:pt idx="11">
                  <c:v>-21936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72-496B-B1F2-48A046CD0A7B}"/>
            </c:ext>
          </c:extLst>
        </c:ser>
        <c:ser>
          <c:idx val="2"/>
          <c:order val="2"/>
          <c:tx>
            <c:strRef>
              <c:f>Spain!$U$1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Spain!$R$2:$R$13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Spain!$U$2:$U$13</c:f>
              <c:numCache>
                <c:formatCode>General</c:formatCode>
                <c:ptCount val="12"/>
                <c:pt idx="0">
                  <c:v>-544</c:v>
                </c:pt>
                <c:pt idx="1">
                  <c:v>-1025</c:v>
                </c:pt>
                <c:pt idx="2">
                  <c:v>-1095</c:v>
                </c:pt>
                <c:pt idx="3">
                  <c:v>-2657</c:v>
                </c:pt>
                <c:pt idx="4">
                  <c:v>-3946</c:v>
                </c:pt>
                <c:pt idx="5">
                  <c:v>-4207</c:v>
                </c:pt>
                <c:pt idx="6">
                  <c:v>-5534</c:v>
                </c:pt>
                <c:pt idx="7">
                  <c:v>-7061</c:v>
                </c:pt>
                <c:pt idx="8">
                  <c:v>-7856</c:v>
                </c:pt>
                <c:pt idx="9">
                  <c:v>-9490</c:v>
                </c:pt>
                <c:pt idx="10">
                  <c:v>-12373</c:v>
                </c:pt>
                <c:pt idx="11">
                  <c:v>-18112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72-496B-B1F2-48A046CD0A7B}"/>
            </c:ext>
          </c:extLst>
        </c:ser>
        <c:ser>
          <c:idx val="3"/>
          <c:order val="3"/>
          <c:tx>
            <c:strRef>
              <c:f>Spain!$V$1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Spain!$R$2:$R$13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Spain!$V$2:$V$13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72-496B-B1F2-48A046CD0A7B}"/>
            </c:ext>
          </c:extLst>
        </c:ser>
        <c:ser>
          <c:idx val="4"/>
          <c:order val="4"/>
          <c:tx>
            <c:strRef>
              <c:f>Spain!$W$1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Spain!$R$2:$R$13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Spain!$W$2:$W$13</c:f>
              <c:numCache>
                <c:formatCode>General</c:formatCode>
                <c:ptCount val="12"/>
                <c:pt idx="0">
                  <c:v>756</c:v>
                </c:pt>
                <c:pt idx="1">
                  <c:v>1518</c:v>
                </c:pt>
                <c:pt idx="2">
                  <c:v>2391</c:v>
                </c:pt>
                <c:pt idx="3">
                  <c:v>2913</c:v>
                </c:pt>
                <c:pt idx="4">
                  <c:v>4087</c:v>
                </c:pt>
                <c:pt idx="5">
                  <c:v>5992</c:v>
                </c:pt>
                <c:pt idx="6">
                  <c:v>7005</c:v>
                </c:pt>
                <c:pt idx="7">
                  <c:v>8731</c:v>
                </c:pt>
                <c:pt idx="8">
                  <c:v>8872</c:v>
                </c:pt>
                <c:pt idx="9">
                  <c:v>9850</c:v>
                </c:pt>
                <c:pt idx="10">
                  <c:v>10786</c:v>
                </c:pt>
                <c:pt idx="11">
                  <c:v>12080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72-496B-B1F2-48A046CD0A7B}"/>
            </c:ext>
          </c:extLst>
        </c:ser>
        <c:ser>
          <c:idx val="5"/>
          <c:order val="5"/>
          <c:tx>
            <c:strRef>
              <c:f>Spain!$X$1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Spain!$R$2:$R$13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Spain!$X$2:$X$13</c:f>
              <c:numCache>
                <c:formatCode>General</c:formatCode>
                <c:ptCount val="12"/>
                <c:pt idx="0">
                  <c:v>1683</c:v>
                </c:pt>
                <c:pt idx="1">
                  <c:v>4006</c:v>
                </c:pt>
                <c:pt idx="2">
                  <c:v>7379</c:v>
                </c:pt>
                <c:pt idx="3">
                  <c:v>9199</c:v>
                </c:pt>
                <c:pt idx="4">
                  <c:v>12069</c:v>
                </c:pt>
                <c:pt idx="5">
                  <c:v>15527</c:v>
                </c:pt>
                <c:pt idx="6">
                  <c:v>18059</c:v>
                </c:pt>
                <c:pt idx="7">
                  <c:v>20814</c:v>
                </c:pt>
                <c:pt idx="8">
                  <c:v>23297</c:v>
                </c:pt>
                <c:pt idx="9">
                  <c:v>26305</c:v>
                </c:pt>
                <c:pt idx="10">
                  <c:v>29870</c:v>
                </c:pt>
                <c:pt idx="11">
                  <c:v>32518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72-496B-B1F2-48A046CD0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Netherlands!$V$1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Netherlands!$T$2:$T$13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Netherlands!$V$2:$V$13</c:f>
              <c:numCache>
                <c:formatCode>General</c:formatCode>
                <c:ptCount val="12"/>
                <c:pt idx="0">
                  <c:v>-93</c:v>
                </c:pt>
                <c:pt idx="1">
                  <c:v>46</c:v>
                </c:pt>
                <c:pt idx="2">
                  <c:v>-113</c:v>
                </c:pt>
                <c:pt idx="3">
                  <c:v>-694</c:v>
                </c:pt>
                <c:pt idx="4">
                  <c:v>-898</c:v>
                </c:pt>
                <c:pt idx="5">
                  <c:v>-1038</c:v>
                </c:pt>
                <c:pt idx="6">
                  <c:v>-1357</c:v>
                </c:pt>
                <c:pt idx="7">
                  <c:v>-1499</c:v>
                </c:pt>
                <c:pt idx="8">
                  <c:v>-1155</c:v>
                </c:pt>
                <c:pt idx="9">
                  <c:v>-1351</c:v>
                </c:pt>
                <c:pt idx="10">
                  <c:v>-2169</c:v>
                </c:pt>
                <c:pt idx="11">
                  <c:v>-2789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70-4D37-9C68-40B58ACFC441}"/>
            </c:ext>
          </c:extLst>
        </c:ser>
        <c:ser>
          <c:idx val="1"/>
          <c:order val="1"/>
          <c:tx>
            <c:strRef>
              <c:f>Netherlands!$W$1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Netherlands!$T$2:$T$13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Netherlands!$W$2:$W$13</c:f>
              <c:numCache>
                <c:formatCode>General</c:formatCode>
                <c:ptCount val="12"/>
                <c:pt idx="0">
                  <c:v>-147</c:v>
                </c:pt>
                <c:pt idx="1">
                  <c:v>758</c:v>
                </c:pt>
                <c:pt idx="2">
                  <c:v>1967</c:v>
                </c:pt>
                <c:pt idx="3">
                  <c:v>3071</c:v>
                </c:pt>
                <c:pt idx="4">
                  <c:v>3705</c:v>
                </c:pt>
                <c:pt idx="5">
                  <c:v>4331</c:v>
                </c:pt>
                <c:pt idx="6">
                  <c:v>5282</c:v>
                </c:pt>
                <c:pt idx="7">
                  <c:v>5895</c:v>
                </c:pt>
                <c:pt idx="8">
                  <c:v>7295</c:v>
                </c:pt>
                <c:pt idx="9">
                  <c:v>8373</c:v>
                </c:pt>
                <c:pt idx="10">
                  <c:v>9051</c:v>
                </c:pt>
                <c:pt idx="11">
                  <c:v>9761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70-4D37-9C68-40B58ACFC441}"/>
            </c:ext>
          </c:extLst>
        </c:ser>
        <c:ser>
          <c:idx val="2"/>
          <c:order val="2"/>
          <c:tx>
            <c:strRef>
              <c:f>Netherlands!$X$1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Netherlands!$T$2:$T$13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Netherlands!$X$2:$X$13</c:f>
              <c:numCache>
                <c:formatCode>General</c:formatCode>
                <c:ptCount val="12"/>
                <c:pt idx="0">
                  <c:v>-15</c:v>
                </c:pt>
                <c:pt idx="1">
                  <c:v>315</c:v>
                </c:pt>
                <c:pt idx="2">
                  <c:v>175</c:v>
                </c:pt>
                <c:pt idx="3">
                  <c:v>137</c:v>
                </c:pt>
                <c:pt idx="4">
                  <c:v>-244</c:v>
                </c:pt>
                <c:pt idx="5">
                  <c:v>-523</c:v>
                </c:pt>
                <c:pt idx="6">
                  <c:v>-55</c:v>
                </c:pt>
                <c:pt idx="7">
                  <c:v>-290</c:v>
                </c:pt>
                <c:pt idx="8">
                  <c:v>-149</c:v>
                </c:pt>
                <c:pt idx="9">
                  <c:v>-276</c:v>
                </c:pt>
                <c:pt idx="10">
                  <c:v>-719</c:v>
                </c:pt>
                <c:pt idx="11">
                  <c:v>-999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70-4D37-9C68-40B58ACFC441}"/>
            </c:ext>
          </c:extLst>
        </c:ser>
        <c:ser>
          <c:idx val="3"/>
          <c:order val="3"/>
          <c:tx>
            <c:strRef>
              <c:f>Netherlands!$Y$1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Netherlands!$T$2:$T$13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Netherlands!$Y$2:$Y$13</c:f>
              <c:numCache>
                <c:formatCode>General</c:formatCode>
                <c:ptCount val="12"/>
                <c:pt idx="0">
                  <c:v>92</c:v>
                </c:pt>
                <c:pt idx="1">
                  <c:v>-334</c:v>
                </c:pt>
                <c:pt idx="2">
                  <c:v>-481</c:v>
                </c:pt>
                <c:pt idx="3">
                  <c:v>-177</c:v>
                </c:pt>
                <c:pt idx="4">
                  <c:v>0</c:v>
                </c:pt>
                <c:pt idx="5">
                  <c:v>26</c:v>
                </c:pt>
                <c:pt idx="6">
                  <c:v>345</c:v>
                </c:pt>
                <c:pt idx="7">
                  <c:v>442</c:v>
                </c:pt>
                <c:pt idx="8">
                  <c:v>749</c:v>
                </c:pt>
                <c:pt idx="9">
                  <c:v>823</c:v>
                </c:pt>
                <c:pt idx="10">
                  <c:v>511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70-4D37-9C68-40B58ACFC441}"/>
            </c:ext>
          </c:extLst>
        </c:ser>
        <c:ser>
          <c:idx val="4"/>
          <c:order val="4"/>
          <c:tx>
            <c:strRef>
              <c:f>Netherlands!$Z$1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Netherlands!$T$2:$T$13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Netherlands!$Z$2:$Z$13</c:f>
              <c:numCache>
                <c:formatCode>General</c:formatCode>
                <c:ptCount val="12"/>
                <c:pt idx="0">
                  <c:v>11</c:v>
                </c:pt>
                <c:pt idx="1">
                  <c:v>-295</c:v>
                </c:pt>
                <c:pt idx="2">
                  <c:v>-576</c:v>
                </c:pt>
                <c:pt idx="3">
                  <c:v>-572</c:v>
                </c:pt>
                <c:pt idx="4">
                  <c:v>-125</c:v>
                </c:pt>
                <c:pt idx="5">
                  <c:v>-140</c:v>
                </c:pt>
                <c:pt idx="6">
                  <c:v>0</c:v>
                </c:pt>
                <c:pt idx="7">
                  <c:v>-213</c:v>
                </c:pt>
                <c:pt idx="8">
                  <c:v>-83</c:v>
                </c:pt>
                <c:pt idx="9">
                  <c:v>-294</c:v>
                </c:pt>
                <c:pt idx="10">
                  <c:v>-711</c:v>
                </c:pt>
                <c:pt idx="11">
                  <c:v>-1155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70-4D37-9C68-40B58ACFC441}"/>
            </c:ext>
          </c:extLst>
        </c:ser>
        <c:ser>
          <c:idx val="5"/>
          <c:order val="5"/>
          <c:tx>
            <c:strRef>
              <c:f>Netherlands!$AA$1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Netherlands!$T$2:$T$13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Netherlands!$AA$2:$AA$13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195</c:v>
                </c:pt>
                <c:pt idx="5">
                  <c:v>0</c:v>
                </c:pt>
                <c:pt idx="6">
                  <c:v>-114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470-4D37-9C68-40B58ACFC441}"/>
            </c:ext>
          </c:extLst>
        </c:ser>
        <c:ser>
          <c:idx val="6"/>
          <c:order val="6"/>
          <c:tx>
            <c:strRef>
              <c:f>Netherlands!$U$1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Netherlands!$U$2:$U$13</c:f>
              <c:numCache>
                <c:formatCode>General</c:formatCode>
                <c:ptCount val="12"/>
                <c:pt idx="0">
                  <c:v>-924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87-4ECD-81B9-8E9B756ED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Netherlands!$V$16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Netherlands!$T$17:$T$28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Netherlands!$V$17:$V$28</c:f>
              <c:numCache>
                <c:formatCode>General</c:formatCode>
                <c:ptCount val="12"/>
                <c:pt idx="0">
                  <c:v>-416</c:v>
                </c:pt>
                <c:pt idx="1">
                  <c:v>-1631</c:v>
                </c:pt>
                <c:pt idx="2">
                  <c:v>-134</c:v>
                </c:pt>
                <c:pt idx="3">
                  <c:v>-139</c:v>
                </c:pt>
                <c:pt idx="4">
                  <c:v>1521</c:v>
                </c:pt>
                <c:pt idx="5">
                  <c:v>3298</c:v>
                </c:pt>
                <c:pt idx="6">
                  <c:v>4882</c:v>
                </c:pt>
                <c:pt idx="7">
                  <c:v>6480</c:v>
                </c:pt>
                <c:pt idx="8">
                  <c:v>8002</c:v>
                </c:pt>
                <c:pt idx="9">
                  <c:v>10483</c:v>
                </c:pt>
                <c:pt idx="10">
                  <c:v>12389</c:v>
                </c:pt>
                <c:pt idx="11">
                  <c:v>16574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62-4FFE-B0F0-DA99C7FB031A}"/>
            </c:ext>
          </c:extLst>
        </c:ser>
        <c:ser>
          <c:idx val="1"/>
          <c:order val="1"/>
          <c:tx>
            <c:strRef>
              <c:f>Netherlands!$W$16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Netherlands!$T$17:$T$28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Netherlands!$W$17:$W$28</c:f>
              <c:numCache>
                <c:formatCode>General</c:formatCode>
                <c:ptCount val="12"/>
                <c:pt idx="0">
                  <c:v>2450</c:v>
                </c:pt>
                <c:pt idx="1">
                  <c:v>1938</c:v>
                </c:pt>
                <c:pt idx="2">
                  <c:v>1803</c:v>
                </c:pt>
                <c:pt idx="3">
                  <c:v>781</c:v>
                </c:pt>
                <c:pt idx="4">
                  <c:v>2093</c:v>
                </c:pt>
                <c:pt idx="5">
                  <c:v>3050</c:v>
                </c:pt>
                <c:pt idx="6">
                  <c:v>3643</c:v>
                </c:pt>
                <c:pt idx="7">
                  <c:v>4657</c:v>
                </c:pt>
                <c:pt idx="8">
                  <c:v>6130</c:v>
                </c:pt>
                <c:pt idx="9">
                  <c:v>8091</c:v>
                </c:pt>
                <c:pt idx="10">
                  <c:v>12734</c:v>
                </c:pt>
                <c:pt idx="11">
                  <c:v>17609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62-4FFE-B0F0-DA99C7FB031A}"/>
            </c:ext>
          </c:extLst>
        </c:ser>
        <c:ser>
          <c:idx val="2"/>
          <c:order val="2"/>
          <c:tx>
            <c:strRef>
              <c:f>Netherlands!$X$16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Netherlands!$T$17:$T$28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Netherlands!$X$17:$X$28</c:f>
              <c:numCache>
                <c:formatCode>General</c:formatCode>
                <c:ptCount val="12"/>
                <c:pt idx="0">
                  <c:v>-746</c:v>
                </c:pt>
                <c:pt idx="1">
                  <c:v>-2305</c:v>
                </c:pt>
                <c:pt idx="2">
                  <c:v>0</c:v>
                </c:pt>
                <c:pt idx="3">
                  <c:v>4321</c:v>
                </c:pt>
                <c:pt idx="4">
                  <c:v>5150</c:v>
                </c:pt>
                <c:pt idx="5">
                  <c:v>5380</c:v>
                </c:pt>
                <c:pt idx="6">
                  <c:v>4993</c:v>
                </c:pt>
                <c:pt idx="7">
                  <c:v>5806</c:v>
                </c:pt>
                <c:pt idx="8">
                  <c:v>6475</c:v>
                </c:pt>
                <c:pt idx="9">
                  <c:v>8899</c:v>
                </c:pt>
                <c:pt idx="10">
                  <c:v>11685</c:v>
                </c:pt>
                <c:pt idx="11">
                  <c:v>15315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62-4FFE-B0F0-DA99C7FB031A}"/>
            </c:ext>
          </c:extLst>
        </c:ser>
        <c:ser>
          <c:idx val="3"/>
          <c:order val="3"/>
          <c:tx>
            <c:strRef>
              <c:f>Netherlands!$Y$16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Netherlands!$T$17:$T$28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Netherlands!$Y$17:$Y$28</c:f>
              <c:numCache>
                <c:formatCode>General</c:formatCode>
                <c:ptCount val="12"/>
                <c:pt idx="0">
                  <c:v>-859</c:v>
                </c:pt>
                <c:pt idx="1">
                  <c:v>-2555</c:v>
                </c:pt>
                <c:pt idx="2">
                  <c:v>-2730</c:v>
                </c:pt>
                <c:pt idx="3">
                  <c:v>-4692</c:v>
                </c:pt>
                <c:pt idx="4">
                  <c:v>-4078</c:v>
                </c:pt>
                <c:pt idx="5">
                  <c:v>-3643</c:v>
                </c:pt>
                <c:pt idx="6">
                  <c:v>-3343</c:v>
                </c:pt>
                <c:pt idx="7">
                  <c:v>-3325</c:v>
                </c:pt>
                <c:pt idx="8">
                  <c:v>-3294</c:v>
                </c:pt>
                <c:pt idx="9">
                  <c:v>-2912</c:v>
                </c:pt>
                <c:pt idx="10">
                  <c:v>-2034</c:v>
                </c:pt>
                <c:pt idx="11">
                  <c:v>-1478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62-4FFE-B0F0-DA99C7FB031A}"/>
            </c:ext>
          </c:extLst>
        </c:ser>
        <c:ser>
          <c:idx val="4"/>
          <c:order val="4"/>
          <c:tx>
            <c:strRef>
              <c:f>Netherlands!$Z$16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Netherlands!$T$17:$T$28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Netherlands!$Z$17:$Z$28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2400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62-4FFE-B0F0-DA99C7FB031A}"/>
            </c:ext>
          </c:extLst>
        </c:ser>
        <c:ser>
          <c:idx val="5"/>
          <c:order val="5"/>
          <c:tx>
            <c:strRef>
              <c:f>Netherlands!$AA$16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Netherlands!$T$17:$T$28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Netherlands!$AA$17:$AA$28</c:f>
              <c:numCache>
                <c:formatCode>General</c:formatCode>
                <c:ptCount val="12"/>
                <c:pt idx="0">
                  <c:v>957</c:v>
                </c:pt>
                <c:pt idx="1">
                  <c:v>145</c:v>
                </c:pt>
                <c:pt idx="2">
                  <c:v>-750</c:v>
                </c:pt>
                <c:pt idx="3">
                  <c:v>-3506</c:v>
                </c:pt>
                <c:pt idx="4">
                  <c:v>-2987</c:v>
                </c:pt>
                <c:pt idx="5">
                  <c:v>-2837</c:v>
                </c:pt>
                <c:pt idx="6">
                  <c:v>-3316</c:v>
                </c:pt>
                <c:pt idx="7">
                  <c:v>-3675</c:v>
                </c:pt>
                <c:pt idx="8">
                  <c:v>-3524</c:v>
                </c:pt>
                <c:pt idx="9">
                  <c:v>-3825</c:v>
                </c:pt>
                <c:pt idx="10">
                  <c:v>-3717</c:v>
                </c:pt>
                <c:pt idx="11">
                  <c:v>-3149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62-4FFE-B0F0-DA99C7FB0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Belgium!$S$1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Belgium!$R$2:$R$13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Belgium!$S$2:$S$13</c:f>
              <c:numCache>
                <c:formatCode>General</c:formatCode>
                <c:ptCount val="12"/>
                <c:pt idx="0">
                  <c:v>-350</c:v>
                </c:pt>
                <c:pt idx="1">
                  <c:v>-42</c:v>
                </c:pt>
                <c:pt idx="2">
                  <c:v>-4</c:v>
                </c:pt>
                <c:pt idx="3">
                  <c:v>-284</c:v>
                </c:pt>
                <c:pt idx="4">
                  <c:v>-402</c:v>
                </c:pt>
                <c:pt idx="5">
                  <c:v>-546</c:v>
                </c:pt>
                <c:pt idx="6">
                  <c:v>-1285</c:v>
                </c:pt>
                <c:pt idx="7">
                  <c:v>-1642</c:v>
                </c:pt>
                <c:pt idx="8">
                  <c:v>-1825</c:v>
                </c:pt>
                <c:pt idx="9">
                  <c:v>-2505</c:v>
                </c:pt>
                <c:pt idx="10">
                  <c:v>-3139</c:v>
                </c:pt>
                <c:pt idx="11">
                  <c:v>-3992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B5-42B5-B9DE-26C192123B33}"/>
            </c:ext>
          </c:extLst>
        </c:ser>
        <c:ser>
          <c:idx val="1"/>
          <c:order val="1"/>
          <c:tx>
            <c:strRef>
              <c:f>Belgium!$T$1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Belgium!$R$2:$R$13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Belgium!$T$2:$T$13</c:f>
              <c:numCache>
                <c:formatCode>General</c:formatCode>
                <c:ptCount val="12"/>
                <c:pt idx="0">
                  <c:v>-1110</c:v>
                </c:pt>
                <c:pt idx="1">
                  <c:v>-1039</c:v>
                </c:pt>
                <c:pt idx="2">
                  <c:v>-675</c:v>
                </c:pt>
                <c:pt idx="3">
                  <c:v>-513</c:v>
                </c:pt>
                <c:pt idx="4">
                  <c:v>-890</c:v>
                </c:pt>
                <c:pt idx="5">
                  <c:v>-791</c:v>
                </c:pt>
                <c:pt idx="6">
                  <c:v>-1034</c:v>
                </c:pt>
                <c:pt idx="7">
                  <c:v>-954</c:v>
                </c:pt>
                <c:pt idx="8">
                  <c:v>-302</c:v>
                </c:pt>
                <c:pt idx="9">
                  <c:v>-64</c:v>
                </c:pt>
                <c:pt idx="10">
                  <c:v>0</c:v>
                </c:pt>
                <c:pt idx="11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B5-42B5-B9DE-26C192123B33}"/>
            </c:ext>
          </c:extLst>
        </c:ser>
        <c:ser>
          <c:idx val="2"/>
          <c:order val="2"/>
          <c:tx>
            <c:strRef>
              <c:f>Belgium!$U$1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Belgium!$R$2:$R$13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Belgium!$U$2:$U$13</c:f>
              <c:numCache>
                <c:formatCode>General</c:formatCode>
                <c:ptCount val="12"/>
                <c:pt idx="0">
                  <c:v>-98</c:v>
                </c:pt>
                <c:pt idx="1">
                  <c:v>-32</c:v>
                </c:pt>
                <c:pt idx="2">
                  <c:v>29</c:v>
                </c:pt>
                <c:pt idx="3">
                  <c:v>0</c:v>
                </c:pt>
                <c:pt idx="4">
                  <c:v>-411</c:v>
                </c:pt>
                <c:pt idx="5">
                  <c:v>-506</c:v>
                </c:pt>
                <c:pt idx="6">
                  <c:v>-856</c:v>
                </c:pt>
                <c:pt idx="7">
                  <c:v>-1328</c:v>
                </c:pt>
                <c:pt idx="8">
                  <c:v>-1558</c:v>
                </c:pt>
                <c:pt idx="9">
                  <c:v>-2080</c:v>
                </c:pt>
                <c:pt idx="10">
                  <c:v>-2911</c:v>
                </c:pt>
                <c:pt idx="11">
                  <c:v>-4061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B5-42B5-B9DE-26C192123B33}"/>
            </c:ext>
          </c:extLst>
        </c:ser>
        <c:ser>
          <c:idx val="3"/>
          <c:order val="3"/>
          <c:tx>
            <c:strRef>
              <c:f>Belgium!$V$1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Belgium!$R$2:$R$13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Belgium!$V$2:$V$13</c:f>
              <c:numCache>
                <c:formatCode>General</c:formatCode>
                <c:ptCount val="12"/>
                <c:pt idx="0">
                  <c:v>180</c:v>
                </c:pt>
                <c:pt idx="1">
                  <c:v>346</c:v>
                </c:pt>
                <c:pt idx="2">
                  <c:v>-33</c:v>
                </c:pt>
                <c:pt idx="3">
                  <c:v>19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-230</c:v>
                </c:pt>
                <c:pt idx="11">
                  <c:v>-697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B5-42B5-B9DE-26C192123B33}"/>
            </c:ext>
          </c:extLst>
        </c:ser>
        <c:ser>
          <c:idx val="4"/>
          <c:order val="4"/>
          <c:tx>
            <c:strRef>
              <c:f>Belgium!$W$1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Belgium!$R$2:$R$13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Belgium!$W$2:$W$13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-88</c:v>
                </c:pt>
                <c:pt idx="4">
                  <c:v>123</c:v>
                </c:pt>
                <c:pt idx="5">
                  <c:v>283</c:v>
                </c:pt>
                <c:pt idx="6">
                  <c:v>114</c:v>
                </c:pt>
                <c:pt idx="7">
                  <c:v>428</c:v>
                </c:pt>
                <c:pt idx="8">
                  <c:v>371</c:v>
                </c:pt>
                <c:pt idx="9">
                  <c:v>471</c:v>
                </c:pt>
                <c:pt idx="10">
                  <c:v>336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B5-42B5-B9DE-26C192123B33}"/>
            </c:ext>
          </c:extLst>
        </c:ser>
        <c:ser>
          <c:idx val="5"/>
          <c:order val="5"/>
          <c:tx>
            <c:strRef>
              <c:f>Belgium!$X$1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Belgium!$R$2:$R$13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Belgium!$X$2:$X$13</c:f>
              <c:numCache>
                <c:formatCode>General</c:formatCode>
                <c:ptCount val="12"/>
                <c:pt idx="0">
                  <c:v>77</c:v>
                </c:pt>
                <c:pt idx="1">
                  <c:v>648</c:v>
                </c:pt>
                <c:pt idx="2">
                  <c:v>661</c:v>
                </c:pt>
                <c:pt idx="3">
                  <c:v>619</c:v>
                </c:pt>
                <c:pt idx="4">
                  <c:v>805</c:v>
                </c:pt>
                <c:pt idx="5">
                  <c:v>832</c:v>
                </c:pt>
                <c:pt idx="6">
                  <c:v>366</c:v>
                </c:pt>
                <c:pt idx="7">
                  <c:v>850</c:v>
                </c:pt>
                <c:pt idx="8">
                  <c:v>1120</c:v>
                </c:pt>
                <c:pt idx="9">
                  <c:v>1393</c:v>
                </c:pt>
                <c:pt idx="10">
                  <c:v>1293</c:v>
                </c:pt>
                <c:pt idx="11">
                  <c:v>1302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B5-42B5-B9DE-26C192123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Belgium!$S$16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Belgium!$R$17:$R$28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Belgium!$S$17:$S$28</c:f>
              <c:numCache>
                <c:formatCode>General</c:formatCode>
                <c:ptCount val="12"/>
                <c:pt idx="0">
                  <c:v>9</c:v>
                </c:pt>
                <c:pt idx="1">
                  <c:v>689</c:v>
                </c:pt>
                <c:pt idx="2">
                  <c:v>645</c:v>
                </c:pt>
                <c:pt idx="3">
                  <c:v>2057</c:v>
                </c:pt>
                <c:pt idx="4">
                  <c:v>2379</c:v>
                </c:pt>
                <c:pt idx="5">
                  <c:v>2829</c:v>
                </c:pt>
                <c:pt idx="6">
                  <c:v>3091</c:v>
                </c:pt>
                <c:pt idx="7">
                  <c:v>4045</c:v>
                </c:pt>
                <c:pt idx="8">
                  <c:v>4659</c:v>
                </c:pt>
                <c:pt idx="9">
                  <c:v>5403</c:v>
                </c:pt>
                <c:pt idx="10">
                  <c:v>5542</c:v>
                </c:pt>
                <c:pt idx="11">
                  <c:v>7659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F8-4F58-8DF0-92493B735A5F}"/>
            </c:ext>
          </c:extLst>
        </c:ser>
        <c:ser>
          <c:idx val="1"/>
          <c:order val="1"/>
          <c:tx>
            <c:strRef>
              <c:f>Belgium!$T$16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Belgium!$R$17:$R$28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Belgium!$T$17:$T$28</c:f>
              <c:numCache>
                <c:formatCode>General</c:formatCode>
                <c:ptCount val="12"/>
                <c:pt idx="0">
                  <c:v>230</c:v>
                </c:pt>
                <c:pt idx="1">
                  <c:v>0</c:v>
                </c:pt>
                <c:pt idx="2">
                  <c:v>-1233</c:v>
                </c:pt>
                <c:pt idx="3">
                  <c:v>-666</c:v>
                </c:pt>
                <c:pt idx="4">
                  <c:v>-294</c:v>
                </c:pt>
                <c:pt idx="5">
                  <c:v>-7755</c:v>
                </c:pt>
                <c:pt idx="6">
                  <c:v>-8043</c:v>
                </c:pt>
                <c:pt idx="7">
                  <c:v>-8011</c:v>
                </c:pt>
                <c:pt idx="8">
                  <c:v>-7705</c:v>
                </c:pt>
                <c:pt idx="9">
                  <c:v>-6821</c:v>
                </c:pt>
                <c:pt idx="10">
                  <c:v>-5384</c:v>
                </c:pt>
                <c:pt idx="11">
                  <c:v>-3789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F8-4F58-8DF0-92493B735A5F}"/>
            </c:ext>
          </c:extLst>
        </c:ser>
        <c:ser>
          <c:idx val="2"/>
          <c:order val="2"/>
          <c:tx>
            <c:strRef>
              <c:f>Belgium!$U$16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Belgium!$R$17:$R$28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Belgium!$U$17:$U$28</c:f>
              <c:numCache>
                <c:formatCode>General</c:formatCode>
                <c:ptCount val="12"/>
                <c:pt idx="0">
                  <c:v>-251</c:v>
                </c:pt>
                <c:pt idx="1">
                  <c:v>-46</c:v>
                </c:pt>
                <c:pt idx="2">
                  <c:v>958</c:v>
                </c:pt>
                <c:pt idx="3">
                  <c:v>7506</c:v>
                </c:pt>
                <c:pt idx="4">
                  <c:v>8126</c:v>
                </c:pt>
                <c:pt idx="5">
                  <c:v>7842</c:v>
                </c:pt>
                <c:pt idx="6">
                  <c:v>7091</c:v>
                </c:pt>
                <c:pt idx="7">
                  <c:v>8696</c:v>
                </c:pt>
                <c:pt idx="8">
                  <c:v>8882</c:v>
                </c:pt>
                <c:pt idx="9">
                  <c:v>10746</c:v>
                </c:pt>
                <c:pt idx="10">
                  <c:v>15914</c:v>
                </c:pt>
                <c:pt idx="11">
                  <c:v>18105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F8-4F58-8DF0-92493B735A5F}"/>
            </c:ext>
          </c:extLst>
        </c:ser>
        <c:ser>
          <c:idx val="3"/>
          <c:order val="3"/>
          <c:tx>
            <c:strRef>
              <c:f>Belgium!$V$16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Belgium!$R$17:$R$28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Belgium!$V$17:$V$28</c:f>
              <c:numCache>
                <c:formatCode>General</c:formatCode>
                <c:ptCount val="12"/>
                <c:pt idx="0">
                  <c:v>0</c:v>
                </c:pt>
                <c:pt idx="1">
                  <c:v>584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F8-4F58-8DF0-92493B735A5F}"/>
            </c:ext>
          </c:extLst>
        </c:ser>
        <c:ser>
          <c:idx val="4"/>
          <c:order val="4"/>
          <c:tx>
            <c:strRef>
              <c:f>Belgium!$W$16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Belgium!$R$17:$R$28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Belgium!$W$17:$W$28</c:f>
              <c:numCache>
                <c:formatCode>General</c:formatCode>
                <c:ptCount val="12"/>
                <c:pt idx="0">
                  <c:v>-9432</c:v>
                </c:pt>
                <c:pt idx="1">
                  <c:v>-8525</c:v>
                </c:pt>
                <c:pt idx="2">
                  <c:v>-6905</c:v>
                </c:pt>
                <c:pt idx="3">
                  <c:v>-6835</c:v>
                </c:pt>
                <c:pt idx="4">
                  <c:v>-7105</c:v>
                </c:pt>
                <c:pt idx="5">
                  <c:v>-7588</c:v>
                </c:pt>
                <c:pt idx="6">
                  <c:v>-7425</c:v>
                </c:pt>
                <c:pt idx="7">
                  <c:v>-7168</c:v>
                </c:pt>
                <c:pt idx="8">
                  <c:v>-7127</c:v>
                </c:pt>
                <c:pt idx="9">
                  <c:v>-7349</c:v>
                </c:pt>
                <c:pt idx="10">
                  <c:v>-7487</c:v>
                </c:pt>
                <c:pt idx="11">
                  <c:v>-7424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F8-4F58-8DF0-92493B735A5F}"/>
            </c:ext>
          </c:extLst>
        </c:ser>
        <c:ser>
          <c:idx val="5"/>
          <c:order val="5"/>
          <c:tx>
            <c:strRef>
              <c:f>Belgium!$X$16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Belgium!$R$17:$R$28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Belgium!$X$17:$X$28</c:f>
              <c:numCache>
                <c:formatCode>General</c:formatCode>
                <c:ptCount val="12"/>
                <c:pt idx="0">
                  <c:v>1360</c:v>
                </c:pt>
                <c:pt idx="1">
                  <c:v>2694</c:v>
                </c:pt>
                <c:pt idx="2">
                  <c:v>1531</c:v>
                </c:pt>
                <c:pt idx="3">
                  <c:v>1089</c:v>
                </c:pt>
                <c:pt idx="4">
                  <c:v>1357</c:v>
                </c:pt>
                <c:pt idx="5">
                  <c:v>1302</c:v>
                </c:pt>
                <c:pt idx="6">
                  <c:v>774</c:v>
                </c:pt>
                <c:pt idx="7">
                  <c:v>768</c:v>
                </c:pt>
                <c:pt idx="8">
                  <c:v>873</c:v>
                </c:pt>
                <c:pt idx="9">
                  <c:v>754</c:v>
                </c:pt>
                <c:pt idx="10">
                  <c:v>525</c:v>
                </c:pt>
                <c:pt idx="11">
                  <c:v>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DF8-4F58-8DF0-92493B735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Norway!$V$1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Norway!$T$2:$T$13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Norway!$V$2:$V$13</c:f>
              <c:numCache>
                <c:formatCode>General</c:formatCode>
                <c:ptCount val="12"/>
                <c:pt idx="0">
                  <c:v>-188</c:v>
                </c:pt>
                <c:pt idx="1">
                  <c:v>-368</c:v>
                </c:pt>
                <c:pt idx="2">
                  <c:v>-441</c:v>
                </c:pt>
                <c:pt idx="3">
                  <c:v>-764</c:v>
                </c:pt>
                <c:pt idx="4">
                  <c:v>-1194</c:v>
                </c:pt>
                <c:pt idx="5">
                  <c:v>-1527</c:v>
                </c:pt>
                <c:pt idx="6">
                  <c:v>-1870</c:v>
                </c:pt>
                <c:pt idx="7">
                  <c:v>-2308</c:v>
                </c:pt>
                <c:pt idx="8">
                  <c:v>-2489</c:v>
                </c:pt>
                <c:pt idx="9">
                  <c:v>-2670</c:v>
                </c:pt>
                <c:pt idx="10">
                  <c:v>-3025</c:v>
                </c:pt>
                <c:pt idx="11">
                  <c:v>-3319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FF-4352-8AB4-46D2C319B36E}"/>
            </c:ext>
          </c:extLst>
        </c:ser>
        <c:ser>
          <c:idx val="1"/>
          <c:order val="1"/>
          <c:tx>
            <c:strRef>
              <c:f>Norway!$W$1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Norway!$T$2:$T$13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Norway!$W$2:$W$13</c:f>
              <c:numCache>
                <c:formatCode>General</c:formatCode>
                <c:ptCount val="12"/>
                <c:pt idx="0">
                  <c:v>0</c:v>
                </c:pt>
                <c:pt idx="1">
                  <c:v>23</c:v>
                </c:pt>
                <c:pt idx="2">
                  <c:v>316</c:v>
                </c:pt>
                <c:pt idx="3">
                  <c:v>348</c:v>
                </c:pt>
                <c:pt idx="4">
                  <c:v>322</c:v>
                </c:pt>
                <c:pt idx="5">
                  <c:v>370</c:v>
                </c:pt>
                <c:pt idx="6">
                  <c:v>508</c:v>
                </c:pt>
                <c:pt idx="7">
                  <c:v>628</c:v>
                </c:pt>
                <c:pt idx="8">
                  <c:v>681</c:v>
                </c:pt>
                <c:pt idx="9">
                  <c:v>736</c:v>
                </c:pt>
                <c:pt idx="10">
                  <c:v>932</c:v>
                </c:pt>
                <c:pt idx="11">
                  <c:v>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FF-4352-8AB4-46D2C319B36E}"/>
            </c:ext>
          </c:extLst>
        </c:ser>
        <c:ser>
          <c:idx val="2"/>
          <c:order val="2"/>
          <c:tx>
            <c:strRef>
              <c:f>Norway!$X$1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Norway!$T$2:$T$13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Norway!$X$2:$X$13</c:f>
              <c:numCache>
                <c:formatCode>General</c:formatCode>
                <c:ptCount val="12"/>
                <c:pt idx="0">
                  <c:v>-233</c:v>
                </c:pt>
                <c:pt idx="1">
                  <c:v>-297</c:v>
                </c:pt>
                <c:pt idx="2">
                  <c:v>-379</c:v>
                </c:pt>
                <c:pt idx="3">
                  <c:v>-508</c:v>
                </c:pt>
                <c:pt idx="4">
                  <c:v>-751</c:v>
                </c:pt>
                <c:pt idx="5">
                  <c:v>-901</c:v>
                </c:pt>
                <c:pt idx="6">
                  <c:v>-1040</c:v>
                </c:pt>
                <c:pt idx="7">
                  <c:v>-1349</c:v>
                </c:pt>
                <c:pt idx="8">
                  <c:v>-1654</c:v>
                </c:pt>
                <c:pt idx="9">
                  <c:v>-1810</c:v>
                </c:pt>
                <c:pt idx="10">
                  <c:v>-1967</c:v>
                </c:pt>
                <c:pt idx="11">
                  <c:v>-2141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FF-4352-8AB4-46D2C319B36E}"/>
            </c:ext>
          </c:extLst>
        </c:ser>
        <c:ser>
          <c:idx val="3"/>
          <c:order val="3"/>
          <c:tx>
            <c:strRef>
              <c:f>Norway!$Y$1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Norway!$T$2:$T$13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Norway!$Y$2:$Y$13</c:f>
              <c:numCache>
                <c:formatCode>General</c:formatCode>
                <c:ptCount val="12"/>
                <c:pt idx="0">
                  <c:v>65</c:v>
                </c:pt>
                <c:pt idx="1">
                  <c:v>0</c:v>
                </c:pt>
                <c:pt idx="2">
                  <c:v>0</c:v>
                </c:pt>
                <c:pt idx="3">
                  <c:v>-79</c:v>
                </c:pt>
                <c:pt idx="4">
                  <c:v>-99</c:v>
                </c:pt>
                <c:pt idx="5">
                  <c:v>-276</c:v>
                </c:pt>
                <c:pt idx="6">
                  <c:v>-284</c:v>
                </c:pt>
                <c:pt idx="7">
                  <c:v>-464</c:v>
                </c:pt>
                <c:pt idx="8">
                  <c:v>-436</c:v>
                </c:pt>
                <c:pt idx="9">
                  <c:v>-467</c:v>
                </c:pt>
                <c:pt idx="10">
                  <c:v>-433</c:v>
                </c:pt>
                <c:pt idx="11">
                  <c:v>-625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FF-4352-8AB4-46D2C319B36E}"/>
            </c:ext>
          </c:extLst>
        </c:ser>
        <c:ser>
          <c:idx val="4"/>
          <c:order val="4"/>
          <c:tx>
            <c:strRef>
              <c:f>Norway!$Z$1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Norway!$T$2:$T$13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Norway!$Z$2:$Z$13</c:f>
              <c:numCache>
                <c:formatCode>General</c:formatCode>
                <c:ptCount val="12"/>
                <c:pt idx="0">
                  <c:v>-93</c:v>
                </c:pt>
                <c:pt idx="1">
                  <c:v>-200</c:v>
                </c:pt>
                <c:pt idx="2">
                  <c:v>-166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FF-4352-8AB4-46D2C319B36E}"/>
            </c:ext>
          </c:extLst>
        </c:ser>
        <c:ser>
          <c:idx val="5"/>
          <c:order val="5"/>
          <c:tx>
            <c:strRef>
              <c:f>Norway!$AA$1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Norway!$T$2:$T$13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Norway!$AA$2:$AA$13</c:f>
              <c:numCache>
                <c:formatCode>General</c:formatCode>
                <c:ptCount val="12"/>
                <c:pt idx="0">
                  <c:v>94</c:v>
                </c:pt>
                <c:pt idx="1">
                  <c:v>117</c:v>
                </c:pt>
                <c:pt idx="2">
                  <c:v>265</c:v>
                </c:pt>
                <c:pt idx="3">
                  <c:v>505</c:v>
                </c:pt>
                <c:pt idx="4">
                  <c:v>701</c:v>
                </c:pt>
                <c:pt idx="5">
                  <c:v>861</c:v>
                </c:pt>
                <c:pt idx="6">
                  <c:v>1061</c:v>
                </c:pt>
                <c:pt idx="7">
                  <c:v>1018</c:v>
                </c:pt>
                <c:pt idx="8">
                  <c:v>1095</c:v>
                </c:pt>
                <c:pt idx="9">
                  <c:v>1141</c:v>
                </c:pt>
                <c:pt idx="10">
                  <c:v>1385</c:v>
                </c:pt>
                <c:pt idx="11">
                  <c:v>1513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6FF-4352-8AB4-46D2C319B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Norway!$V$16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Norway!$T$17:$T$28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Norway!$V$17:$V$28</c:f>
              <c:numCache>
                <c:formatCode>General</c:formatCode>
                <c:ptCount val="12"/>
                <c:pt idx="0">
                  <c:v>94</c:v>
                </c:pt>
                <c:pt idx="1">
                  <c:v>353</c:v>
                </c:pt>
                <c:pt idx="2">
                  <c:v>1013</c:v>
                </c:pt>
                <c:pt idx="3">
                  <c:v>1323</c:v>
                </c:pt>
                <c:pt idx="4">
                  <c:v>1727</c:v>
                </c:pt>
                <c:pt idx="5">
                  <c:v>2240</c:v>
                </c:pt>
                <c:pt idx="6">
                  <c:v>2739</c:v>
                </c:pt>
                <c:pt idx="7">
                  <c:v>3059</c:v>
                </c:pt>
                <c:pt idx="8">
                  <c:v>3368</c:v>
                </c:pt>
                <c:pt idx="9">
                  <c:v>3685</c:v>
                </c:pt>
                <c:pt idx="10">
                  <c:v>4062</c:v>
                </c:pt>
                <c:pt idx="11">
                  <c:v>4869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BA-41CC-9EAD-068ECC7E5258}"/>
            </c:ext>
          </c:extLst>
        </c:ser>
        <c:ser>
          <c:idx val="1"/>
          <c:order val="1"/>
          <c:tx>
            <c:strRef>
              <c:f>Norway!$W$16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Norway!$T$17:$T$28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Norway!$W$17:$W$28</c:f>
              <c:numCache>
                <c:formatCode>General</c:formatCode>
                <c:ptCount val="12"/>
                <c:pt idx="0">
                  <c:v>-79</c:v>
                </c:pt>
                <c:pt idx="1">
                  <c:v>-372</c:v>
                </c:pt>
                <c:pt idx="2">
                  <c:v>-631</c:v>
                </c:pt>
                <c:pt idx="3">
                  <c:v>-843</c:v>
                </c:pt>
                <c:pt idx="4">
                  <c:v>-826</c:v>
                </c:pt>
                <c:pt idx="5">
                  <c:v>-825</c:v>
                </c:pt>
                <c:pt idx="6">
                  <c:v>-769</c:v>
                </c:pt>
                <c:pt idx="7">
                  <c:v>-551</c:v>
                </c:pt>
                <c:pt idx="8">
                  <c:v>-300</c:v>
                </c:pt>
                <c:pt idx="9">
                  <c:v>-10</c:v>
                </c:pt>
                <c:pt idx="10">
                  <c:v>605</c:v>
                </c:pt>
                <c:pt idx="11">
                  <c:v>1196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BA-41CC-9EAD-068ECC7E5258}"/>
            </c:ext>
          </c:extLst>
        </c:ser>
        <c:ser>
          <c:idx val="2"/>
          <c:order val="2"/>
          <c:tx>
            <c:strRef>
              <c:f>Norway!$X$16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Norway!$T$17:$T$28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Norway!$X$17:$X$28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-29</c:v>
                </c:pt>
                <c:pt idx="6">
                  <c:v>-73</c:v>
                </c:pt>
                <c:pt idx="7">
                  <c:v>-44</c:v>
                </c:pt>
                <c:pt idx="8">
                  <c:v>-17</c:v>
                </c:pt>
                <c:pt idx="9">
                  <c:v>-62</c:v>
                </c:pt>
                <c:pt idx="10">
                  <c:v>-99</c:v>
                </c:pt>
                <c:pt idx="11">
                  <c:v>-188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BA-41CC-9EAD-068ECC7E5258}"/>
            </c:ext>
          </c:extLst>
        </c:ser>
        <c:ser>
          <c:idx val="3"/>
          <c:order val="3"/>
          <c:tx>
            <c:strRef>
              <c:f>Norway!$Y$16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Norway!$T$17:$T$28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Norway!$Y$17:$Y$28</c:f>
              <c:numCache>
                <c:formatCode>General</c:formatCode>
                <c:ptCount val="12"/>
                <c:pt idx="0">
                  <c:v>-150</c:v>
                </c:pt>
                <c:pt idx="1">
                  <c:v>-103</c:v>
                </c:pt>
                <c:pt idx="2">
                  <c:v>-120</c:v>
                </c:pt>
                <c:pt idx="3">
                  <c:v>-254</c:v>
                </c:pt>
                <c:pt idx="4">
                  <c:v>-100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BA-41CC-9EAD-068ECC7E5258}"/>
            </c:ext>
          </c:extLst>
        </c:ser>
        <c:ser>
          <c:idx val="4"/>
          <c:order val="4"/>
          <c:tx>
            <c:strRef>
              <c:f>Norway!$Z$16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Norway!$T$17:$T$28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Norway!$Z$17:$Z$28</c:f>
              <c:numCache>
                <c:formatCode>General</c:formatCode>
                <c:ptCount val="12"/>
                <c:pt idx="0">
                  <c:v>138</c:v>
                </c:pt>
                <c:pt idx="1">
                  <c:v>370</c:v>
                </c:pt>
                <c:pt idx="2">
                  <c:v>672</c:v>
                </c:pt>
                <c:pt idx="3">
                  <c:v>640</c:v>
                </c:pt>
                <c:pt idx="4">
                  <c:v>712</c:v>
                </c:pt>
                <c:pt idx="5">
                  <c:v>709</c:v>
                </c:pt>
                <c:pt idx="6">
                  <c:v>786</c:v>
                </c:pt>
                <c:pt idx="7">
                  <c:v>703</c:v>
                </c:pt>
                <c:pt idx="8">
                  <c:v>543</c:v>
                </c:pt>
                <c:pt idx="9">
                  <c:v>326</c:v>
                </c:pt>
                <c:pt idx="10">
                  <c:v>171</c:v>
                </c:pt>
                <c:pt idx="11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BA-41CC-9EAD-068ECC7E5258}"/>
            </c:ext>
          </c:extLst>
        </c:ser>
        <c:ser>
          <c:idx val="5"/>
          <c:order val="5"/>
          <c:tx>
            <c:strRef>
              <c:f>Norway!$AA$16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Norway!$T$17:$T$28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Norway!$AA$17:$AA$28</c:f>
              <c:numCache>
                <c:formatCode>General</c:formatCode>
                <c:ptCount val="12"/>
                <c:pt idx="0">
                  <c:v>375</c:v>
                </c:pt>
                <c:pt idx="1">
                  <c:v>481</c:v>
                </c:pt>
                <c:pt idx="2">
                  <c:v>408</c:v>
                </c:pt>
                <c:pt idx="3">
                  <c:v>308</c:v>
                </c:pt>
                <c:pt idx="4">
                  <c:v>342</c:v>
                </c:pt>
                <c:pt idx="5">
                  <c:v>429</c:v>
                </c:pt>
                <c:pt idx="6">
                  <c:v>452</c:v>
                </c:pt>
                <c:pt idx="7">
                  <c:v>412</c:v>
                </c:pt>
                <c:pt idx="8">
                  <c:v>226</c:v>
                </c:pt>
                <c:pt idx="9">
                  <c:v>111</c:v>
                </c:pt>
                <c:pt idx="10">
                  <c:v>-67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BBA-41CC-9EAD-068ECC7E5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Israel!$S$1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Israel!$R$2:$R$13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Israel!$S$2:$S$13</c:f>
              <c:numCache>
                <c:formatCode>General</c:formatCode>
                <c:ptCount val="12"/>
                <c:pt idx="0">
                  <c:v>-431</c:v>
                </c:pt>
                <c:pt idx="1">
                  <c:v>-636</c:v>
                </c:pt>
                <c:pt idx="2">
                  <c:v>-204</c:v>
                </c:pt>
                <c:pt idx="3">
                  <c:v>-545</c:v>
                </c:pt>
                <c:pt idx="4">
                  <c:v>-493</c:v>
                </c:pt>
                <c:pt idx="5">
                  <c:v>-483</c:v>
                </c:pt>
                <c:pt idx="6">
                  <c:v>-564</c:v>
                </c:pt>
                <c:pt idx="7">
                  <c:v>-461</c:v>
                </c:pt>
                <c:pt idx="8">
                  <c:v>-1079</c:v>
                </c:pt>
                <c:pt idx="9">
                  <c:v>-2028</c:v>
                </c:pt>
                <c:pt idx="10">
                  <c:v>-2564</c:v>
                </c:pt>
                <c:pt idx="11">
                  <c:v>-2665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75-4798-BA65-A2F51A4154FF}"/>
            </c:ext>
          </c:extLst>
        </c:ser>
        <c:ser>
          <c:idx val="1"/>
          <c:order val="1"/>
          <c:tx>
            <c:strRef>
              <c:f>Israel!$T$1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Israel!$R$2:$R$13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Israel!$T$2:$T$13</c:f>
              <c:numCache>
                <c:formatCode>General</c:formatCode>
                <c:ptCount val="12"/>
                <c:pt idx="0">
                  <c:v>-1004</c:v>
                </c:pt>
                <c:pt idx="1">
                  <c:v>-968</c:v>
                </c:pt>
                <c:pt idx="2">
                  <c:v>0</c:v>
                </c:pt>
                <c:pt idx="3">
                  <c:v>360</c:v>
                </c:pt>
                <c:pt idx="4">
                  <c:v>766</c:v>
                </c:pt>
                <c:pt idx="5">
                  <c:v>861</c:v>
                </c:pt>
                <c:pt idx="6">
                  <c:v>1034</c:v>
                </c:pt>
                <c:pt idx="7">
                  <c:v>1853</c:v>
                </c:pt>
                <c:pt idx="8">
                  <c:v>2877</c:v>
                </c:pt>
                <c:pt idx="9">
                  <c:v>2250</c:v>
                </c:pt>
                <c:pt idx="10">
                  <c:v>1207</c:v>
                </c:pt>
                <c:pt idx="11">
                  <c:v>1408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75-4798-BA65-A2F51A4154FF}"/>
            </c:ext>
          </c:extLst>
        </c:ser>
        <c:ser>
          <c:idx val="2"/>
          <c:order val="2"/>
          <c:tx>
            <c:strRef>
              <c:f>Israel!$U$1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Israel!$R$2:$R$13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Israel!$U$2:$U$13</c:f>
              <c:numCache>
                <c:formatCode>General</c:formatCode>
                <c:ptCount val="12"/>
                <c:pt idx="0">
                  <c:v>-169</c:v>
                </c:pt>
                <c:pt idx="1">
                  <c:v>0</c:v>
                </c:pt>
                <c:pt idx="2">
                  <c:v>-121</c:v>
                </c:pt>
                <c:pt idx="3">
                  <c:v>-567</c:v>
                </c:pt>
                <c:pt idx="4">
                  <c:v>-850</c:v>
                </c:pt>
                <c:pt idx="5">
                  <c:v>-1089</c:v>
                </c:pt>
                <c:pt idx="6">
                  <c:v>-1753</c:v>
                </c:pt>
                <c:pt idx="7">
                  <c:v>-2764</c:v>
                </c:pt>
                <c:pt idx="8">
                  <c:v>-3044</c:v>
                </c:pt>
                <c:pt idx="9">
                  <c:v>-4099</c:v>
                </c:pt>
                <c:pt idx="10">
                  <c:v>-5205</c:v>
                </c:pt>
                <c:pt idx="11">
                  <c:v>-6341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75-4798-BA65-A2F51A4154FF}"/>
            </c:ext>
          </c:extLst>
        </c:ser>
        <c:ser>
          <c:idx val="3"/>
          <c:order val="3"/>
          <c:tx>
            <c:strRef>
              <c:f>Israel!$V$1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Israel!$R$2:$R$13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Israel!$V$2:$V$13</c:f>
              <c:numCache>
                <c:formatCode>General</c:formatCode>
                <c:ptCount val="12"/>
                <c:pt idx="0">
                  <c:v>0</c:v>
                </c:pt>
                <c:pt idx="1">
                  <c:v>-211</c:v>
                </c:pt>
                <c:pt idx="2">
                  <c:v>-156</c:v>
                </c:pt>
                <c:pt idx="3">
                  <c:v>-343</c:v>
                </c:pt>
                <c:pt idx="4">
                  <c:v>0</c:v>
                </c:pt>
                <c:pt idx="5">
                  <c:v>-385</c:v>
                </c:pt>
                <c:pt idx="6">
                  <c:v>-426</c:v>
                </c:pt>
                <c:pt idx="7">
                  <c:v>-612</c:v>
                </c:pt>
                <c:pt idx="8">
                  <c:v>-350</c:v>
                </c:pt>
                <c:pt idx="9">
                  <c:v>-703</c:v>
                </c:pt>
                <c:pt idx="10">
                  <c:v>-1507</c:v>
                </c:pt>
                <c:pt idx="11">
                  <c:v>-1632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75-4798-BA65-A2F51A4154FF}"/>
            </c:ext>
          </c:extLst>
        </c:ser>
        <c:ser>
          <c:idx val="4"/>
          <c:order val="4"/>
          <c:tx>
            <c:strRef>
              <c:f>Israel!$W$1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Israel!$R$2:$R$13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Israel!$W$2:$W$13</c:f>
              <c:numCache>
                <c:formatCode>General</c:formatCode>
                <c:ptCount val="12"/>
                <c:pt idx="0">
                  <c:v>514</c:v>
                </c:pt>
                <c:pt idx="1">
                  <c:v>717</c:v>
                </c:pt>
                <c:pt idx="2">
                  <c:v>963</c:v>
                </c:pt>
                <c:pt idx="3">
                  <c:v>647</c:v>
                </c:pt>
                <c:pt idx="4">
                  <c:v>655</c:v>
                </c:pt>
                <c:pt idx="5">
                  <c:v>394</c:v>
                </c:pt>
                <c:pt idx="6">
                  <c:v>770</c:v>
                </c:pt>
                <c:pt idx="7">
                  <c:v>1409</c:v>
                </c:pt>
                <c:pt idx="8">
                  <c:v>1506</c:v>
                </c:pt>
                <c:pt idx="9">
                  <c:v>1240</c:v>
                </c:pt>
                <c:pt idx="10">
                  <c:v>794</c:v>
                </c:pt>
                <c:pt idx="11">
                  <c:v>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75-4798-BA65-A2F51A4154FF}"/>
            </c:ext>
          </c:extLst>
        </c:ser>
        <c:ser>
          <c:idx val="5"/>
          <c:order val="5"/>
          <c:tx>
            <c:strRef>
              <c:f>Israel!$X$1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Israel!$R$2:$R$13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Israel!$X$2:$X$13</c:f>
              <c:numCache>
                <c:formatCode>General</c:formatCode>
                <c:ptCount val="12"/>
                <c:pt idx="0">
                  <c:v>123</c:v>
                </c:pt>
                <c:pt idx="1">
                  <c:v>303</c:v>
                </c:pt>
                <c:pt idx="2">
                  <c:v>615</c:v>
                </c:pt>
                <c:pt idx="3">
                  <c:v>0</c:v>
                </c:pt>
                <c:pt idx="4">
                  <c:v>-41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75-4798-BA65-A2F51A415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Israel!$S$16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Israel!$R$17:$R$28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Israel!$S$17:$S$28</c:f>
              <c:numCache>
                <c:formatCode>General</c:formatCode>
                <c:ptCount val="12"/>
                <c:pt idx="0">
                  <c:v>879</c:v>
                </c:pt>
                <c:pt idx="1">
                  <c:v>2255</c:v>
                </c:pt>
                <c:pt idx="2">
                  <c:v>2760</c:v>
                </c:pt>
                <c:pt idx="3">
                  <c:v>3163</c:v>
                </c:pt>
                <c:pt idx="4">
                  <c:v>3270</c:v>
                </c:pt>
                <c:pt idx="5">
                  <c:v>3506</c:v>
                </c:pt>
                <c:pt idx="6">
                  <c:v>4027</c:v>
                </c:pt>
                <c:pt idx="7">
                  <c:v>4434</c:v>
                </c:pt>
                <c:pt idx="8">
                  <c:v>4664</c:v>
                </c:pt>
                <c:pt idx="9">
                  <c:v>4953</c:v>
                </c:pt>
                <c:pt idx="10">
                  <c:v>5104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3C-4413-860D-08619B4FB58A}"/>
            </c:ext>
          </c:extLst>
        </c:ser>
        <c:ser>
          <c:idx val="1"/>
          <c:order val="1"/>
          <c:tx>
            <c:strRef>
              <c:f>Israel!$T$16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Israel!$R$17:$R$28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Israel!$T$17:$T$28</c:f>
              <c:numCache>
                <c:formatCode>General</c:formatCode>
                <c:ptCount val="12"/>
                <c:pt idx="0">
                  <c:v>659</c:v>
                </c:pt>
                <c:pt idx="1">
                  <c:v>1111</c:v>
                </c:pt>
                <c:pt idx="2">
                  <c:v>1461</c:v>
                </c:pt>
                <c:pt idx="3">
                  <c:v>1743</c:v>
                </c:pt>
                <c:pt idx="4">
                  <c:v>1764</c:v>
                </c:pt>
                <c:pt idx="5">
                  <c:v>1863</c:v>
                </c:pt>
                <c:pt idx="6">
                  <c:v>1911</c:v>
                </c:pt>
                <c:pt idx="7">
                  <c:v>2903</c:v>
                </c:pt>
                <c:pt idx="8">
                  <c:v>3778</c:v>
                </c:pt>
                <c:pt idx="9">
                  <c:v>4325</c:v>
                </c:pt>
                <c:pt idx="10">
                  <c:v>4458</c:v>
                </c:pt>
                <c:pt idx="11">
                  <c:v>4607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3C-4413-860D-08619B4FB58A}"/>
            </c:ext>
          </c:extLst>
        </c:ser>
        <c:ser>
          <c:idx val="2"/>
          <c:order val="2"/>
          <c:tx>
            <c:strRef>
              <c:f>Israel!$U$16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Israel!$R$17:$R$28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Israel!$U$17:$U$28</c:f>
              <c:numCache>
                <c:formatCode>General</c:formatCode>
                <c:ptCount val="12"/>
                <c:pt idx="0">
                  <c:v>-237</c:v>
                </c:pt>
                <c:pt idx="1">
                  <c:v>-344</c:v>
                </c:pt>
                <c:pt idx="2">
                  <c:v>-280</c:v>
                </c:pt>
                <c:pt idx="3">
                  <c:v>-72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518</c:v>
                </c:pt>
                <c:pt idx="8">
                  <c:v>1262</c:v>
                </c:pt>
                <c:pt idx="9">
                  <c:v>2291</c:v>
                </c:pt>
                <c:pt idx="10">
                  <c:v>2431</c:v>
                </c:pt>
                <c:pt idx="11">
                  <c:v>2678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3C-4413-860D-08619B4FB58A}"/>
            </c:ext>
          </c:extLst>
        </c:ser>
        <c:ser>
          <c:idx val="3"/>
          <c:order val="3"/>
          <c:tx>
            <c:strRef>
              <c:f>Israel!$V$16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Israel!$R$17:$R$28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Israel!$V$17:$V$28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195</c:v>
                </c:pt>
                <c:pt idx="3">
                  <c:v>299</c:v>
                </c:pt>
                <c:pt idx="4">
                  <c:v>285</c:v>
                </c:pt>
                <c:pt idx="5">
                  <c:v>221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3C-4413-860D-08619B4FB58A}"/>
            </c:ext>
          </c:extLst>
        </c:ser>
        <c:ser>
          <c:idx val="4"/>
          <c:order val="4"/>
          <c:tx>
            <c:strRef>
              <c:f>Israel!$W$16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Israel!$R$17:$R$28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Israel!$W$17:$W$28</c:f>
              <c:numCache>
                <c:formatCode>General</c:formatCode>
                <c:ptCount val="12"/>
                <c:pt idx="0">
                  <c:v>-320</c:v>
                </c:pt>
                <c:pt idx="1">
                  <c:v>-484</c:v>
                </c:pt>
                <c:pt idx="2">
                  <c:v>-627</c:v>
                </c:pt>
                <c:pt idx="3">
                  <c:v>-871</c:v>
                </c:pt>
                <c:pt idx="4">
                  <c:v>-1087</c:v>
                </c:pt>
                <c:pt idx="5">
                  <c:v>-1156</c:v>
                </c:pt>
                <c:pt idx="6">
                  <c:v>-1335</c:v>
                </c:pt>
                <c:pt idx="7">
                  <c:v>-1308</c:v>
                </c:pt>
                <c:pt idx="8">
                  <c:v>-1312</c:v>
                </c:pt>
                <c:pt idx="9">
                  <c:v>-1232</c:v>
                </c:pt>
                <c:pt idx="10">
                  <c:v>-1223</c:v>
                </c:pt>
                <c:pt idx="11">
                  <c:v>-1478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3C-4413-860D-08619B4FB58A}"/>
            </c:ext>
          </c:extLst>
        </c:ser>
        <c:ser>
          <c:idx val="5"/>
          <c:order val="5"/>
          <c:tx>
            <c:strRef>
              <c:f>Israel!$X$16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Israel!$R$17:$R$28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Israel!$X$17:$X$28</c:f>
              <c:numCache>
                <c:formatCode>General</c:formatCode>
                <c:ptCount val="12"/>
                <c:pt idx="0">
                  <c:v>88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-295</c:v>
                </c:pt>
                <c:pt idx="5">
                  <c:v>-384</c:v>
                </c:pt>
                <c:pt idx="6">
                  <c:v>-645</c:v>
                </c:pt>
                <c:pt idx="7">
                  <c:v>-851</c:v>
                </c:pt>
                <c:pt idx="8">
                  <c:v>-1031</c:v>
                </c:pt>
                <c:pt idx="9">
                  <c:v>-1044</c:v>
                </c:pt>
                <c:pt idx="10">
                  <c:v>-1155</c:v>
                </c:pt>
                <c:pt idx="11">
                  <c:v>-1405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3C-4413-860D-08619B4FB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Italy!$S$1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Italy!$R$2:$R$13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Italy!$S$2:$S$13</c:f>
              <c:numCache>
                <c:formatCode>General</c:formatCode>
                <c:ptCount val="12"/>
                <c:pt idx="0">
                  <c:v>-4276</c:v>
                </c:pt>
                <c:pt idx="1">
                  <c:v>-6438</c:v>
                </c:pt>
                <c:pt idx="2">
                  <c:v>-8696</c:v>
                </c:pt>
                <c:pt idx="3">
                  <c:v>-12819</c:v>
                </c:pt>
                <c:pt idx="4">
                  <c:v>-15588</c:v>
                </c:pt>
                <c:pt idx="5">
                  <c:v>-16881</c:v>
                </c:pt>
                <c:pt idx="6">
                  <c:v>-18556</c:v>
                </c:pt>
                <c:pt idx="7">
                  <c:v>-19699</c:v>
                </c:pt>
                <c:pt idx="8">
                  <c:v>-22857</c:v>
                </c:pt>
                <c:pt idx="9">
                  <c:v>-26678</c:v>
                </c:pt>
                <c:pt idx="10">
                  <c:v>-27712</c:v>
                </c:pt>
                <c:pt idx="11">
                  <c:v>-27486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5E-46D9-B053-2F4E047DF213}"/>
            </c:ext>
          </c:extLst>
        </c:ser>
        <c:ser>
          <c:idx val="1"/>
          <c:order val="1"/>
          <c:tx>
            <c:strRef>
              <c:f>Italy!$T$1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Italy!$R$2:$R$13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Italy!$T$2:$T$13</c:f>
              <c:numCache>
                <c:formatCode>General</c:formatCode>
                <c:ptCount val="12"/>
                <c:pt idx="0">
                  <c:v>-5394</c:v>
                </c:pt>
                <c:pt idx="1">
                  <c:v>-7179</c:v>
                </c:pt>
                <c:pt idx="2">
                  <c:v>-5893</c:v>
                </c:pt>
                <c:pt idx="3">
                  <c:v>-7014</c:v>
                </c:pt>
                <c:pt idx="4">
                  <c:v>-9675</c:v>
                </c:pt>
                <c:pt idx="5">
                  <c:v>-12151</c:v>
                </c:pt>
                <c:pt idx="6">
                  <c:v>-15131</c:v>
                </c:pt>
                <c:pt idx="7">
                  <c:v>-17077</c:v>
                </c:pt>
                <c:pt idx="8">
                  <c:v>-18366</c:v>
                </c:pt>
                <c:pt idx="9">
                  <c:v>-20389</c:v>
                </c:pt>
                <c:pt idx="10">
                  <c:v>-21117</c:v>
                </c:pt>
                <c:pt idx="11">
                  <c:v>-20653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5E-46D9-B053-2F4E047DF213}"/>
            </c:ext>
          </c:extLst>
        </c:ser>
        <c:ser>
          <c:idx val="2"/>
          <c:order val="2"/>
          <c:tx>
            <c:strRef>
              <c:f>Italy!$U$1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Italy!$R$2:$R$13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Italy!$U$2:$U$13</c:f>
              <c:numCache>
                <c:formatCode>General</c:formatCode>
                <c:ptCount val="12"/>
                <c:pt idx="0">
                  <c:v>-570</c:v>
                </c:pt>
                <c:pt idx="1">
                  <c:v>0</c:v>
                </c:pt>
                <c:pt idx="2">
                  <c:v>-204</c:v>
                </c:pt>
                <c:pt idx="3">
                  <c:v>-1709</c:v>
                </c:pt>
                <c:pt idx="4">
                  <c:v>-3349</c:v>
                </c:pt>
                <c:pt idx="5">
                  <c:v>-3927</c:v>
                </c:pt>
                <c:pt idx="6">
                  <c:v>-4918</c:v>
                </c:pt>
                <c:pt idx="7">
                  <c:v>-6510</c:v>
                </c:pt>
                <c:pt idx="8">
                  <c:v>-7093</c:v>
                </c:pt>
                <c:pt idx="9">
                  <c:v>-8637</c:v>
                </c:pt>
                <c:pt idx="10">
                  <c:v>-11537</c:v>
                </c:pt>
                <c:pt idx="11">
                  <c:v>-15192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5E-46D9-B053-2F4E047DF213}"/>
            </c:ext>
          </c:extLst>
        </c:ser>
        <c:ser>
          <c:idx val="3"/>
          <c:order val="3"/>
          <c:tx>
            <c:strRef>
              <c:f>Italy!$V$1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Italy!$R$2:$R$13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Italy!$V$2:$V$13</c:f>
              <c:numCache>
                <c:formatCode>General</c:formatCode>
                <c:ptCount val="12"/>
                <c:pt idx="0">
                  <c:v>0</c:v>
                </c:pt>
                <c:pt idx="1">
                  <c:v>-872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5E-46D9-B053-2F4E047DF213}"/>
            </c:ext>
          </c:extLst>
        </c:ser>
        <c:ser>
          <c:idx val="4"/>
          <c:order val="4"/>
          <c:tx>
            <c:strRef>
              <c:f>Italy!$W$1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Italy!$R$2:$R$13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Italy!$W$2:$W$13</c:f>
              <c:numCache>
                <c:formatCode>General</c:formatCode>
                <c:ptCount val="12"/>
                <c:pt idx="0">
                  <c:v>1288</c:v>
                </c:pt>
                <c:pt idx="1">
                  <c:v>2451</c:v>
                </c:pt>
                <c:pt idx="2">
                  <c:v>4703</c:v>
                </c:pt>
                <c:pt idx="3">
                  <c:v>4955</c:v>
                </c:pt>
                <c:pt idx="4">
                  <c:v>6663</c:v>
                </c:pt>
                <c:pt idx="5">
                  <c:v>8866</c:v>
                </c:pt>
                <c:pt idx="6">
                  <c:v>11261</c:v>
                </c:pt>
                <c:pt idx="7">
                  <c:v>13463</c:v>
                </c:pt>
                <c:pt idx="8">
                  <c:v>13381</c:v>
                </c:pt>
                <c:pt idx="9">
                  <c:v>13321</c:v>
                </c:pt>
                <c:pt idx="10">
                  <c:v>14072</c:v>
                </c:pt>
                <c:pt idx="11">
                  <c:v>19663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5E-46D9-B053-2F4E047DF213}"/>
            </c:ext>
          </c:extLst>
        </c:ser>
        <c:ser>
          <c:idx val="5"/>
          <c:order val="5"/>
          <c:tx>
            <c:strRef>
              <c:f>Italy!$X$1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Italy!$R$2:$R$13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Italy!$X$2:$X$13</c:f>
              <c:numCache>
                <c:formatCode>General</c:formatCode>
                <c:ptCount val="12"/>
                <c:pt idx="0">
                  <c:v>1856</c:v>
                </c:pt>
                <c:pt idx="1">
                  <c:v>4689</c:v>
                </c:pt>
                <c:pt idx="2">
                  <c:v>8869</c:v>
                </c:pt>
                <c:pt idx="3">
                  <c:v>11298</c:v>
                </c:pt>
                <c:pt idx="4">
                  <c:v>15861</c:v>
                </c:pt>
                <c:pt idx="5">
                  <c:v>19636</c:v>
                </c:pt>
                <c:pt idx="6">
                  <c:v>23170</c:v>
                </c:pt>
                <c:pt idx="7">
                  <c:v>26657</c:v>
                </c:pt>
                <c:pt idx="8">
                  <c:v>28113</c:v>
                </c:pt>
                <c:pt idx="9">
                  <c:v>30781</c:v>
                </c:pt>
                <c:pt idx="10">
                  <c:v>34239</c:v>
                </c:pt>
                <c:pt idx="11">
                  <c:v>38067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5E-46D9-B053-2F4E047DF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Germany!$S$16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Germany!$R$17:$R$28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Germany!$S$17:$S$28</c:f>
              <c:numCache>
                <c:formatCode>General</c:formatCode>
                <c:ptCount val="12"/>
                <c:pt idx="0">
                  <c:v>4335</c:v>
                </c:pt>
                <c:pt idx="1">
                  <c:v>1477</c:v>
                </c:pt>
                <c:pt idx="2">
                  <c:v>-3613</c:v>
                </c:pt>
                <c:pt idx="3">
                  <c:v>9405</c:v>
                </c:pt>
                <c:pt idx="4">
                  <c:v>15537</c:v>
                </c:pt>
                <c:pt idx="5">
                  <c:v>25361</c:v>
                </c:pt>
                <c:pt idx="6">
                  <c:v>39918</c:v>
                </c:pt>
                <c:pt idx="7">
                  <c:v>49216</c:v>
                </c:pt>
                <c:pt idx="8">
                  <c:v>55823</c:v>
                </c:pt>
                <c:pt idx="9">
                  <c:v>70279</c:v>
                </c:pt>
                <c:pt idx="10">
                  <c:v>75869</c:v>
                </c:pt>
                <c:pt idx="11">
                  <c:v>109210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2-42DF-AA18-07029A8A1626}"/>
            </c:ext>
          </c:extLst>
        </c:ser>
        <c:ser>
          <c:idx val="1"/>
          <c:order val="1"/>
          <c:tx>
            <c:strRef>
              <c:f>Germany!$T$16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Germany!$R$17:$R$28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Germany!$T$17:$T$28</c:f>
              <c:numCache>
                <c:formatCode>General</c:formatCode>
                <c:ptCount val="12"/>
                <c:pt idx="0">
                  <c:v>21698</c:v>
                </c:pt>
                <c:pt idx="1">
                  <c:v>18222</c:v>
                </c:pt>
                <c:pt idx="2">
                  <c:v>1279</c:v>
                </c:pt>
                <c:pt idx="3">
                  <c:v>9952</c:v>
                </c:pt>
                <c:pt idx="4">
                  <c:v>15145</c:v>
                </c:pt>
                <c:pt idx="5">
                  <c:v>22337</c:v>
                </c:pt>
                <c:pt idx="6">
                  <c:v>27630</c:v>
                </c:pt>
                <c:pt idx="7">
                  <c:v>26823</c:v>
                </c:pt>
                <c:pt idx="8">
                  <c:v>30511</c:v>
                </c:pt>
                <c:pt idx="9">
                  <c:v>35810</c:v>
                </c:pt>
                <c:pt idx="10">
                  <c:v>46641</c:v>
                </c:pt>
                <c:pt idx="11">
                  <c:v>68813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2-42DF-AA18-07029A8A1626}"/>
            </c:ext>
          </c:extLst>
        </c:ser>
        <c:ser>
          <c:idx val="2"/>
          <c:order val="2"/>
          <c:tx>
            <c:strRef>
              <c:f>Germany!$U$16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Germany!$R$17:$R$28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Germany!$U$17:$U$28</c:f>
              <c:numCache>
                <c:formatCode>General</c:formatCode>
                <c:ptCount val="12"/>
                <c:pt idx="0">
                  <c:v>-125</c:v>
                </c:pt>
                <c:pt idx="1">
                  <c:v>-5762</c:v>
                </c:pt>
                <c:pt idx="2">
                  <c:v>-17210</c:v>
                </c:pt>
                <c:pt idx="3">
                  <c:v>-6584</c:v>
                </c:pt>
                <c:pt idx="4">
                  <c:v>-6432</c:v>
                </c:pt>
                <c:pt idx="5">
                  <c:v>-3917</c:v>
                </c:pt>
                <c:pt idx="6">
                  <c:v>-1533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2905</c:v>
                </c:pt>
                <c:pt idx="11">
                  <c:v>30698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C2-42DF-AA18-07029A8A1626}"/>
            </c:ext>
          </c:extLst>
        </c:ser>
        <c:ser>
          <c:idx val="3"/>
          <c:order val="3"/>
          <c:tx>
            <c:strRef>
              <c:f>Germany!$V$16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Germany!$R$17:$R$28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Germany!$V$17:$V$28</c:f>
              <c:numCache>
                <c:formatCode>General</c:formatCode>
                <c:ptCount val="12"/>
                <c:pt idx="0">
                  <c:v>0</c:v>
                </c:pt>
                <c:pt idx="1">
                  <c:v>-4658</c:v>
                </c:pt>
                <c:pt idx="2">
                  <c:v>-16763</c:v>
                </c:pt>
                <c:pt idx="3">
                  <c:v>-12557</c:v>
                </c:pt>
                <c:pt idx="4">
                  <c:v>-12571</c:v>
                </c:pt>
                <c:pt idx="5">
                  <c:v>-8732</c:v>
                </c:pt>
                <c:pt idx="6">
                  <c:v>-3217</c:v>
                </c:pt>
                <c:pt idx="7">
                  <c:v>-6982</c:v>
                </c:pt>
                <c:pt idx="8">
                  <c:v>-10203</c:v>
                </c:pt>
                <c:pt idx="9">
                  <c:v>-12978</c:v>
                </c:pt>
                <c:pt idx="10">
                  <c:v>-17684</c:v>
                </c:pt>
                <c:pt idx="11">
                  <c:v>-15354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C2-42DF-AA18-07029A8A1626}"/>
            </c:ext>
          </c:extLst>
        </c:ser>
        <c:ser>
          <c:idx val="4"/>
          <c:order val="4"/>
          <c:tx>
            <c:strRef>
              <c:f>Germany!$W$16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Germany!$R$17:$R$28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Germany!$W$17:$W$28</c:f>
              <c:numCache>
                <c:formatCode>General</c:formatCode>
                <c:ptCount val="12"/>
                <c:pt idx="0">
                  <c:v>-132</c:v>
                </c:pt>
                <c:pt idx="1">
                  <c:v>0</c:v>
                </c:pt>
                <c:pt idx="2">
                  <c:v>8260</c:v>
                </c:pt>
                <c:pt idx="3">
                  <c:v>14595</c:v>
                </c:pt>
                <c:pt idx="4">
                  <c:v>13560</c:v>
                </c:pt>
                <c:pt idx="5">
                  <c:v>13244</c:v>
                </c:pt>
                <c:pt idx="6">
                  <c:v>17438</c:v>
                </c:pt>
                <c:pt idx="7">
                  <c:v>18599</c:v>
                </c:pt>
                <c:pt idx="8">
                  <c:v>14064</c:v>
                </c:pt>
                <c:pt idx="9">
                  <c:v>8322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C2-42DF-AA18-07029A8A1626}"/>
            </c:ext>
          </c:extLst>
        </c:ser>
        <c:ser>
          <c:idx val="5"/>
          <c:order val="5"/>
          <c:tx>
            <c:strRef>
              <c:f>Germany!$X$16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Germany!$R$17:$R$28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Germany!$X$17:$X$28</c:f>
              <c:numCache>
                <c:formatCode>General</c:formatCode>
                <c:ptCount val="12"/>
                <c:pt idx="0">
                  <c:v>10928</c:v>
                </c:pt>
                <c:pt idx="1">
                  <c:v>15910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-5721</c:v>
                </c:pt>
                <c:pt idx="8">
                  <c:v>-10573</c:v>
                </c:pt>
                <c:pt idx="9">
                  <c:v>-15125</c:v>
                </c:pt>
                <c:pt idx="10">
                  <c:v>-23222</c:v>
                </c:pt>
                <c:pt idx="11">
                  <c:v>-22611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C2-42DF-AA18-07029A8A1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Denmark!$S$1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Denmark!$R$2:$R$13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Denmark!$S$2:$S$13</c:f>
              <c:numCache>
                <c:formatCode>General</c:formatCode>
                <c:ptCount val="12"/>
                <c:pt idx="0">
                  <c:v>-57</c:v>
                </c:pt>
                <c:pt idx="1">
                  <c:v>-228</c:v>
                </c:pt>
                <c:pt idx="2">
                  <c:v>-356</c:v>
                </c:pt>
                <c:pt idx="3">
                  <c:v>-693</c:v>
                </c:pt>
                <c:pt idx="4">
                  <c:v>-867</c:v>
                </c:pt>
                <c:pt idx="5">
                  <c:v>-1067</c:v>
                </c:pt>
                <c:pt idx="6">
                  <c:v>-1374</c:v>
                </c:pt>
                <c:pt idx="7">
                  <c:v>-1740</c:v>
                </c:pt>
                <c:pt idx="8">
                  <c:v>-1892</c:v>
                </c:pt>
                <c:pt idx="9">
                  <c:v>-2282</c:v>
                </c:pt>
                <c:pt idx="10">
                  <c:v>-2606</c:v>
                </c:pt>
                <c:pt idx="11">
                  <c:v>-2967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C4-4638-8D10-B921A99E2B37}"/>
            </c:ext>
          </c:extLst>
        </c:ser>
        <c:ser>
          <c:idx val="1"/>
          <c:order val="1"/>
          <c:tx>
            <c:strRef>
              <c:f>Denmark!$T$1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Denmark!$R$2:$R$13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Denmark!$T$2:$T$13</c:f>
              <c:numCache>
                <c:formatCode>General</c:formatCode>
                <c:ptCount val="12"/>
                <c:pt idx="0">
                  <c:v>155</c:v>
                </c:pt>
                <c:pt idx="1">
                  <c:v>145</c:v>
                </c:pt>
                <c:pt idx="2">
                  <c:v>498</c:v>
                </c:pt>
                <c:pt idx="3">
                  <c:v>666</c:v>
                </c:pt>
                <c:pt idx="4">
                  <c:v>856</c:v>
                </c:pt>
                <c:pt idx="5">
                  <c:v>817</c:v>
                </c:pt>
                <c:pt idx="6">
                  <c:v>1081</c:v>
                </c:pt>
                <c:pt idx="7">
                  <c:v>1229</c:v>
                </c:pt>
                <c:pt idx="8">
                  <c:v>1439</c:v>
                </c:pt>
                <c:pt idx="9">
                  <c:v>1756</c:v>
                </c:pt>
                <c:pt idx="10">
                  <c:v>2013</c:v>
                </c:pt>
                <c:pt idx="11">
                  <c:v>2076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C4-4638-8D10-B921A99E2B37}"/>
            </c:ext>
          </c:extLst>
        </c:ser>
        <c:ser>
          <c:idx val="2"/>
          <c:order val="2"/>
          <c:tx>
            <c:strRef>
              <c:f>Denmark!$U$1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Denmark!$R$2:$R$13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Denmark!$U$2:$U$13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-82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-10</c:v>
                </c:pt>
                <c:pt idx="9">
                  <c:v>-86</c:v>
                </c:pt>
                <c:pt idx="10">
                  <c:v>-246</c:v>
                </c:pt>
                <c:pt idx="11">
                  <c:v>-460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C4-4638-8D10-B921A99E2B37}"/>
            </c:ext>
          </c:extLst>
        </c:ser>
        <c:ser>
          <c:idx val="3"/>
          <c:order val="3"/>
          <c:tx>
            <c:strRef>
              <c:f>Denmark!$V$1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Denmark!$R$2:$R$13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Denmark!$V$2:$V$13</c:f>
              <c:numCache>
                <c:formatCode>General</c:formatCode>
                <c:ptCount val="12"/>
                <c:pt idx="0">
                  <c:v>-8</c:v>
                </c:pt>
                <c:pt idx="1">
                  <c:v>-283</c:v>
                </c:pt>
                <c:pt idx="2">
                  <c:v>-421</c:v>
                </c:pt>
                <c:pt idx="3">
                  <c:v>-344</c:v>
                </c:pt>
                <c:pt idx="4">
                  <c:v>-301</c:v>
                </c:pt>
                <c:pt idx="5">
                  <c:v>-341</c:v>
                </c:pt>
                <c:pt idx="6">
                  <c:v>-292</c:v>
                </c:pt>
                <c:pt idx="7">
                  <c:v>-257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C4-4638-8D10-B921A99E2B37}"/>
            </c:ext>
          </c:extLst>
        </c:ser>
        <c:ser>
          <c:idx val="4"/>
          <c:order val="4"/>
          <c:tx>
            <c:strRef>
              <c:f>Denmark!$W$1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Denmark!$R$2:$R$13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Denmark!$W$2:$W$13</c:f>
              <c:numCache>
                <c:formatCode>General</c:formatCode>
                <c:ptCount val="12"/>
                <c:pt idx="0">
                  <c:v>124</c:v>
                </c:pt>
                <c:pt idx="1">
                  <c:v>4</c:v>
                </c:pt>
                <c:pt idx="2">
                  <c:v>136</c:v>
                </c:pt>
                <c:pt idx="3">
                  <c:v>326</c:v>
                </c:pt>
                <c:pt idx="4">
                  <c:v>483</c:v>
                </c:pt>
                <c:pt idx="5">
                  <c:v>524</c:v>
                </c:pt>
                <c:pt idx="6">
                  <c:v>537</c:v>
                </c:pt>
                <c:pt idx="7">
                  <c:v>314</c:v>
                </c:pt>
                <c:pt idx="8">
                  <c:v>351</c:v>
                </c:pt>
                <c:pt idx="9">
                  <c:v>288</c:v>
                </c:pt>
                <c:pt idx="10">
                  <c:v>164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C4-4638-8D10-B921A99E2B37}"/>
            </c:ext>
          </c:extLst>
        </c:ser>
        <c:ser>
          <c:idx val="5"/>
          <c:order val="5"/>
          <c:tx>
            <c:strRef>
              <c:f>Denmark!$X$1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Denmark!$R$2:$R$13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Denmark!$X$2:$X$13</c:f>
              <c:numCache>
                <c:formatCode>General</c:formatCode>
                <c:ptCount val="12"/>
                <c:pt idx="0">
                  <c:v>-27</c:v>
                </c:pt>
                <c:pt idx="1">
                  <c:v>-65</c:v>
                </c:pt>
                <c:pt idx="2">
                  <c:v>-128</c:v>
                </c:pt>
                <c:pt idx="3">
                  <c:v>-151</c:v>
                </c:pt>
                <c:pt idx="4">
                  <c:v>0</c:v>
                </c:pt>
                <c:pt idx="5">
                  <c:v>-92</c:v>
                </c:pt>
                <c:pt idx="6">
                  <c:v>-316</c:v>
                </c:pt>
                <c:pt idx="7">
                  <c:v>-437</c:v>
                </c:pt>
                <c:pt idx="8">
                  <c:v>-244</c:v>
                </c:pt>
                <c:pt idx="9">
                  <c:v>-119</c:v>
                </c:pt>
                <c:pt idx="10">
                  <c:v>-15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C4-4638-8D10-B921A99E2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Denmark!$S$16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Denmark!$R$17:$R$28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Denmark!$S$17:$S$28</c:f>
              <c:numCache>
                <c:formatCode>General</c:formatCode>
                <c:ptCount val="12"/>
                <c:pt idx="0">
                  <c:v>461</c:v>
                </c:pt>
                <c:pt idx="1">
                  <c:v>751</c:v>
                </c:pt>
                <c:pt idx="2">
                  <c:v>1538</c:v>
                </c:pt>
                <c:pt idx="3">
                  <c:v>2001</c:v>
                </c:pt>
                <c:pt idx="4">
                  <c:v>2151</c:v>
                </c:pt>
                <c:pt idx="5">
                  <c:v>2523</c:v>
                </c:pt>
                <c:pt idx="6">
                  <c:v>2972</c:v>
                </c:pt>
                <c:pt idx="7">
                  <c:v>3501</c:v>
                </c:pt>
                <c:pt idx="8">
                  <c:v>3735</c:v>
                </c:pt>
                <c:pt idx="9">
                  <c:v>4141</c:v>
                </c:pt>
                <c:pt idx="10">
                  <c:v>4223</c:v>
                </c:pt>
                <c:pt idx="11">
                  <c:v>4790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1A-4424-8000-8A84F375ECD3}"/>
            </c:ext>
          </c:extLst>
        </c:ser>
        <c:ser>
          <c:idx val="1"/>
          <c:order val="1"/>
          <c:tx>
            <c:strRef>
              <c:f>Denmark!$T$16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Denmark!$R$17:$R$28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Denmark!$T$17:$T$28</c:f>
              <c:numCache>
                <c:formatCode>General</c:formatCode>
                <c:ptCount val="12"/>
                <c:pt idx="0">
                  <c:v>457</c:v>
                </c:pt>
                <c:pt idx="1">
                  <c:v>72</c:v>
                </c:pt>
                <c:pt idx="2">
                  <c:v>-74</c:v>
                </c:pt>
                <c:pt idx="3">
                  <c:v>-180</c:v>
                </c:pt>
                <c:pt idx="4">
                  <c:v>0</c:v>
                </c:pt>
                <c:pt idx="5">
                  <c:v>171</c:v>
                </c:pt>
                <c:pt idx="6">
                  <c:v>540</c:v>
                </c:pt>
                <c:pt idx="7">
                  <c:v>1012</c:v>
                </c:pt>
                <c:pt idx="8">
                  <c:v>1329</c:v>
                </c:pt>
                <c:pt idx="9">
                  <c:v>1841</c:v>
                </c:pt>
                <c:pt idx="10">
                  <c:v>2224</c:v>
                </c:pt>
                <c:pt idx="11">
                  <c:v>2507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1A-4424-8000-8A84F375ECD3}"/>
            </c:ext>
          </c:extLst>
        </c:ser>
        <c:ser>
          <c:idx val="2"/>
          <c:order val="2"/>
          <c:tx>
            <c:strRef>
              <c:f>Denmark!$U$16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Denmark!$R$17:$R$28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Denmark!$U$17:$U$28</c:f>
              <c:numCache>
                <c:formatCode>General</c:formatCode>
                <c:ptCount val="12"/>
                <c:pt idx="0">
                  <c:v>-154</c:v>
                </c:pt>
                <c:pt idx="1">
                  <c:v>-516</c:v>
                </c:pt>
                <c:pt idx="2">
                  <c:v>-282</c:v>
                </c:pt>
                <c:pt idx="3">
                  <c:v>0</c:v>
                </c:pt>
                <c:pt idx="4">
                  <c:v>-78</c:v>
                </c:pt>
                <c:pt idx="5">
                  <c:v>-144</c:v>
                </c:pt>
                <c:pt idx="6">
                  <c:v>-42</c:v>
                </c:pt>
                <c:pt idx="7">
                  <c:v>-21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1A-4424-8000-8A84F375ECD3}"/>
            </c:ext>
          </c:extLst>
        </c:ser>
        <c:ser>
          <c:idx val="3"/>
          <c:order val="3"/>
          <c:tx>
            <c:strRef>
              <c:f>Denmark!$V$16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Denmark!$R$17:$R$28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Denmark!$V$17:$V$28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-12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-21</c:v>
                </c:pt>
                <c:pt idx="9">
                  <c:v>-70</c:v>
                </c:pt>
                <c:pt idx="10">
                  <c:v>-177</c:v>
                </c:pt>
                <c:pt idx="11">
                  <c:v>-687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1A-4424-8000-8A84F375ECD3}"/>
            </c:ext>
          </c:extLst>
        </c:ser>
        <c:ser>
          <c:idx val="4"/>
          <c:order val="4"/>
          <c:tx>
            <c:strRef>
              <c:f>Denmark!$W$16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Denmark!$R$17:$R$28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Denmark!$W$17:$W$28</c:f>
              <c:numCache>
                <c:formatCode>General</c:formatCode>
                <c:ptCount val="12"/>
                <c:pt idx="0">
                  <c:v>3</c:v>
                </c:pt>
                <c:pt idx="1">
                  <c:v>216</c:v>
                </c:pt>
                <c:pt idx="2">
                  <c:v>1293</c:v>
                </c:pt>
                <c:pt idx="3">
                  <c:v>1532</c:v>
                </c:pt>
                <c:pt idx="4">
                  <c:v>1465</c:v>
                </c:pt>
                <c:pt idx="5">
                  <c:v>1340</c:v>
                </c:pt>
                <c:pt idx="6">
                  <c:v>1640</c:v>
                </c:pt>
                <c:pt idx="7">
                  <c:v>1783</c:v>
                </c:pt>
                <c:pt idx="8">
                  <c:v>1651</c:v>
                </c:pt>
                <c:pt idx="9">
                  <c:v>1531</c:v>
                </c:pt>
                <c:pt idx="10">
                  <c:v>1170</c:v>
                </c:pt>
                <c:pt idx="11">
                  <c:v>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1A-4424-8000-8A84F375ECD3}"/>
            </c:ext>
          </c:extLst>
        </c:ser>
        <c:ser>
          <c:idx val="5"/>
          <c:order val="5"/>
          <c:tx>
            <c:strRef>
              <c:f>Denmark!$X$16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Denmark!$R$17:$R$28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Denmark!$X$17:$X$28</c:f>
              <c:numCache>
                <c:formatCode>General</c:formatCode>
                <c:ptCount val="12"/>
                <c:pt idx="0">
                  <c:v>-93</c:v>
                </c:pt>
                <c:pt idx="1">
                  <c:v>-104</c:v>
                </c:pt>
                <c:pt idx="2">
                  <c:v>212</c:v>
                </c:pt>
                <c:pt idx="3">
                  <c:v>-3</c:v>
                </c:pt>
                <c:pt idx="4">
                  <c:v>5</c:v>
                </c:pt>
                <c:pt idx="5">
                  <c:v>-18</c:v>
                </c:pt>
                <c:pt idx="6">
                  <c:v>-174</c:v>
                </c:pt>
                <c:pt idx="7">
                  <c:v>-307</c:v>
                </c:pt>
                <c:pt idx="8">
                  <c:v>-441</c:v>
                </c:pt>
                <c:pt idx="9">
                  <c:v>-651</c:v>
                </c:pt>
                <c:pt idx="10">
                  <c:v>-918</c:v>
                </c:pt>
                <c:pt idx="11">
                  <c:v>-1384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21A-4424-8000-8A84F375E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Finland!$V$1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Finland!$T$2:$T$13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Finland!$V$2:$V$13</c:f>
              <c:numCache>
                <c:formatCode>General</c:formatCode>
                <c:ptCount val="12"/>
                <c:pt idx="0">
                  <c:v>-7</c:v>
                </c:pt>
                <c:pt idx="1">
                  <c:v>-300</c:v>
                </c:pt>
                <c:pt idx="2">
                  <c:v>-644</c:v>
                </c:pt>
                <c:pt idx="3">
                  <c:v>-1136</c:v>
                </c:pt>
                <c:pt idx="4">
                  <c:v>-1457</c:v>
                </c:pt>
                <c:pt idx="5">
                  <c:v>-1611</c:v>
                </c:pt>
                <c:pt idx="6">
                  <c:v>-1792</c:v>
                </c:pt>
                <c:pt idx="7">
                  <c:v>-2076</c:v>
                </c:pt>
                <c:pt idx="8">
                  <c:v>-2115</c:v>
                </c:pt>
                <c:pt idx="9">
                  <c:v>-2189</c:v>
                </c:pt>
                <c:pt idx="10">
                  <c:v>-2458</c:v>
                </c:pt>
                <c:pt idx="11">
                  <c:v>-2644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D-409E-A807-36BA738974BF}"/>
            </c:ext>
          </c:extLst>
        </c:ser>
        <c:ser>
          <c:idx val="1"/>
          <c:order val="1"/>
          <c:tx>
            <c:strRef>
              <c:f>Finland!$W$1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Finland!$T$2:$T$13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Finland!$W$2:$W$13</c:f>
              <c:numCache>
                <c:formatCode>General</c:formatCode>
                <c:ptCount val="12"/>
                <c:pt idx="0">
                  <c:v>0</c:v>
                </c:pt>
                <c:pt idx="1">
                  <c:v>138</c:v>
                </c:pt>
                <c:pt idx="2">
                  <c:v>481</c:v>
                </c:pt>
                <c:pt idx="3">
                  <c:v>517</c:v>
                </c:pt>
                <c:pt idx="4">
                  <c:v>494</c:v>
                </c:pt>
                <c:pt idx="5">
                  <c:v>761</c:v>
                </c:pt>
                <c:pt idx="6">
                  <c:v>875</c:v>
                </c:pt>
                <c:pt idx="7">
                  <c:v>949</c:v>
                </c:pt>
                <c:pt idx="8">
                  <c:v>1377</c:v>
                </c:pt>
                <c:pt idx="9">
                  <c:v>1632</c:v>
                </c:pt>
                <c:pt idx="10">
                  <c:v>1841</c:v>
                </c:pt>
                <c:pt idx="11">
                  <c:v>2017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DD-409E-A807-36BA738974BF}"/>
            </c:ext>
          </c:extLst>
        </c:ser>
        <c:ser>
          <c:idx val="2"/>
          <c:order val="2"/>
          <c:tx>
            <c:strRef>
              <c:f>Finland!$X$1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Finland!$T$2:$T$13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Finland!$X$2:$X$13</c:f>
              <c:numCache>
                <c:formatCode>General</c:formatCode>
                <c:ptCount val="12"/>
                <c:pt idx="0">
                  <c:v>-92</c:v>
                </c:pt>
                <c:pt idx="1">
                  <c:v>-205</c:v>
                </c:pt>
                <c:pt idx="2">
                  <c:v>-280</c:v>
                </c:pt>
                <c:pt idx="3">
                  <c:v>-511</c:v>
                </c:pt>
                <c:pt idx="4">
                  <c:v>-748</c:v>
                </c:pt>
                <c:pt idx="5">
                  <c:v>-941</c:v>
                </c:pt>
                <c:pt idx="6">
                  <c:v>-979</c:v>
                </c:pt>
                <c:pt idx="7">
                  <c:v>-1137</c:v>
                </c:pt>
                <c:pt idx="8">
                  <c:v>-1126</c:v>
                </c:pt>
                <c:pt idx="9">
                  <c:v>-1115</c:v>
                </c:pt>
                <c:pt idx="10">
                  <c:v>-1226</c:v>
                </c:pt>
                <c:pt idx="11">
                  <c:v>-1114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DD-409E-A807-36BA738974BF}"/>
            </c:ext>
          </c:extLst>
        </c:ser>
        <c:ser>
          <c:idx val="3"/>
          <c:order val="3"/>
          <c:tx>
            <c:strRef>
              <c:f>Finland!$Y$1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Finland!$T$2:$T$13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Finland!$Y$2:$Y$13</c:f>
              <c:numCache>
                <c:formatCode>General</c:formatCode>
                <c:ptCount val="12"/>
                <c:pt idx="0">
                  <c:v>-132</c:v>
                </c:pt>
                <c:pt idx="1">
                  <c:v>-590</c:v>
                </c:pt>
                <c:pt idx="2">
                  <c:v>-786</c:v>
                </c:pt>
                <c:pt idx="3">
                  <c:v>-1025</c:v>
                </c:pt>
                <c:pt idx="4">
                  <c:v>-1403</c:v>
                </c:pt>
                <c:pt idx="5">
                  <c:v>-1637</c:v>
                </c:pt>
                <c:pt idx="6">
                  <c:v>-1731</c:v>
                </c:pt>
                <c:pt idx="7">
                  <c:v>-1960</c:v>
                </c:pt>
                <c:pt idx="8">
                  <c:v>-1852</c:v>
                </c:pt>
                <c:pt idx="9">
                  <c:v>-1919</c:v>
                </c:pt>
                <c:pt idx="10">
                  <c:v>-1989</c:v>
                </c:pt>
                <c:pt idx="11">
                  <c:v>-1964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DD-409E-A807-36BA738974BF}"/>
            </c:ext>
          </c:extLst>
        </c:ser>
        <c:ser>
          <c:idx val="4"/>
          <c:order val="4"/>
          <c:tx>
            <c:strRef>
              <c:f>Finland!$Z$1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Finland!$T$2:$T$13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Finland!$Z$2:$Z$13</c:f>
              <c:numCache>
                <c:formatCode>General</c:formatCode>
                <c:ptCount val="12"/>
                <c:pt idx="0">
                  <c:v>89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DD-409E-A807-36BA738974BF}"/>
            </c:ext>
          </c:extLst>
        </c:ser>
        <c:ser>
          <c:idx val="5"/>
          <c:order val="5"/>
          <c:tx>
            <c:strRef>
              <c:f>Finland!$AA$1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Finland!$T$2:$T$13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Finland!$AA$2:$AA$13</c:f>
              <c:numCache>
                <c:formatCode>General</c:formatCode>
                <c:ptCount val="12"/>
                <c:pt idx="0">
                  <c:v>153</c:v>
                </c:pt>
                <c:pt idx="1">
                  <c:v>221</c:v>
                </c:pt>
                <c:pt idx="2">
                  <c:v>427</c:v>
                </c:pt>
                <c:pt idx="3">
                  <c:v>500</c:v>
                </c:pt>
                <c:pt idx="4">
                  <c:v>725</c:v>
                </c:pt>
                <c:pt idx="5">
                  <c:v>1095</c:v>
                </c:pt>
                <c:pt idx="6">
                  <c:v>1488</c:v>
                </c:pt>
                <c:pt idx="7">
                  <c:v>1696</c:v>
                </c:pt>
                <c:pt idx="8">
                  <c:v>1956</c:v>
                </c:pt>
                <c:pt idx="9">
                  <c:v>2316</c:v>
                </c:pt>
                <c:pt idx="10">
                  <c:v>2475</c:v>
                </c:pt>
                <c:pt idx="11">
                  <c:v>2744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DD-409E-A807-36BA738974BF}"/>
            </c:ext>
          </c:extLst>
        </c:ser>
        <c:ser>
          <c:idx val="6"/>
          <c:order val="6"/>
          <c:tx>
            <c:strRef>
              <c:f>Finland!$U$1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Finland!$U$2:$U$13</c:f>
              <c:numCache>
                <c:formatCode>General</c:formatCode>
                <c:ptCount val="12"/>
                <c:pt idx="0">
                  <c:v>-478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2E-4297-B58D-1B1869796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Finland!$V$16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Finland!$T$17:$T$28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Finland!$V$17:$V$28</c:f>
              <c:numCache>
                <c:formatCode>General</c:formatCode>
                <c:ptCount val="12"/>
                <c:pt idx="0">
                  <c:v>761</c:v>
                </c:pt>
                <c:pt idx="1">
                  <c:v>1381</c:v>
                </c:pt>
                <c:pt idx="2">
                  <c:v>2042</c:v>
                </c:pt>
                <c:pt idx="3">
                  <c:v>2877</c:v>
                </c:pt>
                <c:pt idx="4">
                  <c:v>3398</c:v>
                </c:pt>
                <c:pt idx="5">
                  <c:v>3603</c:v>
                </c:pt>
                <c:pt idx="6">
                  <c:v>3952</c:v>
                </c:pt>
                <c:pt idx="7">
                  <c:v>4618</c:v>
                </c:pt>
                <c:pt idx="8">
                  <c:v>5394</c:v>
                </c:pt>
                <c:pt idx="9">
                  <c:v>6336</c:v>
                </c:pt>
                <c:pt idx="10">
                  <c:v>7299</c:v>
                </c:pt>
                <c:pt idx="11">
                  <c:v>8359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A2-4E4B-BC6B-68954918B041}"/>
            </c:ext>
          </c:extLst>
        </c:ser>
        <c:ser>
          <c:idx val="1"/>
          <c:order val="1"/>
          <c:tx>
            <c:strRef>
              <c:f>Finland!$W$16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Finland!$T$17:$T$28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Finland!$W$17:$W$28</c:f>
              <c:numCache>
                <c:formatCode>General</c:formatCode>
                <c:ptCount val="12"/>
                <c:pt idx="0">
                  <c:v>0</c:v>
                </c:pt>
                <c:pt idx="1">
                  <c:v>-7</c:v>
                </c:pt>
                <c:pt idx="2">
                  <c:v>-188</c:v>
                </c:pt>
                <c:pt idx="3">
                  <c:v>-299</c:v>
                </c:pt>
                <c:pt idx="4">
                  <c:v>-165</c:v>
                </c:pt>
                <c:pt idx="5">
                  <c:v>-102</c:v>
                </c:pt>
                <c:pt idx="6">
                  <c:v>110</c:v>
                </c:pt>
                <c:pt idx="7">
                  <c:v>497</c:v>
                </c:pt>
                <c:pt idx="8">
                  <c:v>973</c:v>
                </c:pt>
                <c:pt idx="9">
                  <c:v>1677</c:v>
                </c:pt>
                <c:pt idx="10">
                  <c:v>2360</c:v>
                </c:pt>
                <c:pt idx="11">
                  <c:v>3132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A2-4E4B-BC6B-68954918B041}"/>
            </c:ext>
          </c:extLst>
        </c:ser>
        <c:ser>
          <c:idx val="2"/>
          <c:order val="2"/>
          <c:tx>
            <c:strRef>
              <c:f>Finland!$X$16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Finland!$T$17:$T$28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Finland!$X$17:$X$28</c:f>
              <c:numCache>
                <c:formatCode>General</c:formatCode>
                <c:ptCount val="12"/>
                <c:pt idx="0">
                  <c:v>-369</c:v>
                </c:pt>
                <c:pt idx="1">
                  <c:v>-308</c:v>
                </c:pt>
                <c:pt idx="2">
                  <c:v>-278</c:v>
                </c:pt>
                <c:pt idx="3">
                  <c:v>7</c:v>
                </c:pt>
                <c:pt idx="4">
                  <c:v>106</c:v>
                </c:pt>
                <c:pt idx="5">
                  <c:v>148</c:v>
                </c:pt>
                <c:pt idx="6">
                  <c:v>0</c:v>
                </c:pt>
                <c:pt idx="7">
                  <c:v>0</c:v>
                </c:pt>
                <c:pt idx="8">
                  <c:v>246</c:v>
                </c:pt>
                <c:pt idx="9">
                  <c:v>443</c:v>
                </c:pt>
                <c:pt idx="10">
                  <c:v>707</c:v>
                </c:pt>
                <c:pt idx="11">
                  <c:v>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A2-4E4B-BC6B-68954918B041}"/>
            </c:ext>
          </c:extLst>
        </c:ser>
        <c:ser>
          <c:idx val="3"/>
          <c:order val="3"/>
          <c:tx>
            <c:strRef>
              <c:f>Finland!$Y$16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Finland!$T$17:$T$28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Finland!$Y$17:$Y$28</c:f>
              <c:numCache>
                <c:formatCode>General</c:formatCode>
                <c:ptCount val="12"/>
                <c:pt idx="0">
                  <c:v>69</c:v>
                </c:pt>
                <c:pt idx="1">
                  <c:v>0</c:v>
                </c:pt>
                <c:pt idx="2">
                  <c:v>0</c:v>
                </c:pt>
                <c:pt idx="3">
                  <c:v>-188</c:v>
                </c:pt>
                <c:pt idx="4">
                  <c:v>-348</c:v>
                </c:pt>
                <c:pt idx="5">
                  <c:v>-558</c:v>
                </c:pt>
                <c:pt idx="6">
                  <c:v>-730</c:v>
                </c:pt>
                <c:pt idx="7">
                  <c:v>-880</c:v>
                </c:pt>
                <c:pt idx="8">
                  <c:v>-808</c:v>
                </c:pt>
                <c:pt idx="9">
                  <c:v>-528</c:v>
                </c:pt>
                <c:pt idx="10">
                  <c:v>-535</c:v>
                </c:pt>
                <c:pt idx="11">
                  <c:v>-578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A2-4E4B-BC6B-68954918B041}"/>
            </c:ext>
          </c:extLst>
        </c:ser>
        <c:ser>
          <c:idx val="4"/>
          <c:order val="4"/>
          <c:tx>
            <c:strRef>
              <c:f>Finland!$Z$16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Finland!$T$17:$T$28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Finland!$Z$17:$Z$28</c:f>
              <c:numCache>
                <c:formatCode>General</c:formatCode>
                <c:ptCount val="12"/>
                <c:pt idx="0">
                  <c:v>-149</c:v>
                </c:pt>
                <c:pt idx="1">
                  <c:v>0</c:v>
                </c:pt>
                <c:pt idx="2">
                  <c:v>542</c:v>
                </c:pt>
                <c:pt idx="3">
                  <c:v>752</c:v>
                </c:pt>
                <c:pt idx="4">
                  <c:v>478</c:v>
                </c:pt>
                <c:pt idx="5">
                  <c:v>215</c:v>
                </c:pt>
                <c:pt idx="6">
                  <c:v>237</c:v>
                </c:pt>
                <c:pt idx="7">
                  <c:v>119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A2-4E4B-BC6B-68954918B041}"/>
            </c:ext>
          </c:extLst>
        </c:ser>
        <c:ser>
          <c:idx val="5"/>
          <c:order val="5"/>
          <c:tx>
            <c:strRef>
              <c:f>Finland!$AA$16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Finland!$T$17:$T$28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Finland!$AA$17:$AA$28</c:f>
              <c:numCache>
                <c:formatCode>General</c:formatCode>
                <c:ptCount val="12"/>
                <c:pt idx="0">
                  <c:v>433</c:v>
                </c:pt>
                <c:pt idx="1">
                  <c:v>423</c:v>
                </c:pt>
                <c:pt idx="2">
                  <c:v>172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-367</c:v>
                </c:pt>
                <c:pt idx="7">
                  <c:v>-520</c:v>
                </c:pt>
                <c:pt idx="8">
                  <c:v>-581</c:v>
                </c:pt>
                <c:pt idx="9">
                  <c:v>-596</c:v>
                </c:pt>
                <c:pt idx="10">
                  <c:v>-743</c:v>
                </c:pt>
                <c:pt idx="11">
                  <c:v>-805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A2-4E4B-BC6B-68954918B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Poland!$S$1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Poland!$R$2:$R$13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Poland!$S$2:$S$13</c:f>
              <c:numCache>
                <c:formatCode>General</c:formatCode>
                <c:ptCount val="12"/>
                <c:pt idx="0">
                  <c:v>-8900</c:v>
                </c:pt>
                <c:pt idx="1">
                  <c:v>-14100</c:v>
                </c:pt>
                <c:pt idx="2">
                  <c:v>-16400</c:v>
                </c:pt>
                <c:pt idx="3">
                  <c:v>-24200</c:v>
                </c:pt>
                <c:pt idx="4">
                  <c:v>-27600</c:v>
                </c:pt>
                <c:pt idx="5">
                  <c:v>-28700</c:v>
                </c:pt>
                <c:pt idx="6">
                  <c:v>-39300</c:v>
                </c:pt>
                <c:pt idx="7">
                  <c:v>-44200</c:v>
                </c:pt>
                <c:pt idx="8">
                  <c:v>-50800</c:v>
                </c:pt>
                <c:pt idx="9">
                  <c:v>-58300</c:v>
                </c:pt>
                <c:pt idx="10">
                  <c:v>-63200</c:v>
                </c:pt>
                <c:pt idx="11">
                  <c:v>-69500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55-415B-9F42-9ECD1EBB5B88}"/>
            </c:ext>
          </c:extLst>
        </c:ser>
        <c:ser>
          <c:idx val="1"/>
          <c:order val="1"/>
          <c:tx>
            <c:strRef>
              <c:f>Poland!$T$1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Poland!$R$2:$R$13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Poland!$T$2:$T$13</c:f>
              <c:numCache>
                <c:formatCode>General</c:formatCode>
                <c:ptCount val="12"/>
                <c:pt idx="0">
                  <c:v>-8300</c:v>
                </c:pt>
                <c:pt idx="1">
                  <c:v>-10600</c:v>
                </c:pt>
                <c:pt idx="2">
                  <c:v>-8600</c:v>
                </c:pt>
                <c:pt idx="3">
                  <c:v>-13200</c:v>
                </c:pt>
                <c:pt idx="4">
                  <c:v>-16500</c:v>
                </c:pt>
                <c:pt idx="5">
                  <c:v>-16400</c:v>
                </c:pt>
                <c:pt idx="6">
                  <c:v>-25700</c:v>
                </c:pt>
                <c:pt idx="7">
                  <c:v>-30700</c:v>
                </c:pt>
                <c:pt idx="8">
                  <c:v>-34200</c:v>
                </c:pt>
                <c:pt idx="9">
                  <c:v>-40600</c:v>
                </c:pt>
                <c:pt idx="10">
                  <c:v>-41100</c:v>
                </c:pt>
                <c:pt idx="11">
                  <c:v>-43600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55-415B-9F42-9ECD1EBB5B88}"/>
            </c:ext>
          </c:extLst>
        </c:ser>
        <c:ser>
          <c:idx val="2"/>
          <c:order val="2"/>
          <c:tx>
            <c:strRef>
              <c:f>Poland!$U$1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Poland!$R$2:$R$13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Poland!$U$2:$U$13</c:f>
              <c:numCache>
                <c:formatCode>General</c:formatCode>
                <c:ptCount val="12"/>
                <c:pt idx="0">
                  <c:v>-500</c:v>
                </c:pt>
                <c:pt idx="1">
                  <c:v>-1300</c:v>
                </c:pt>
                <c:pt idx="2">
                  <c:v>-2500</c:v>
                </c:pt>
                <c:pt idx="3">
                  <c:v>-5900</c:v>
                </c:pt>
                <c:pt idx="4">
                  <c:v>-7600</c:v>
                </c:pt>
                <c:pt idx="5">
                  <c:v>-4900</c:v>
                </c:pt>
                <c:pt idx="6">
                  <c:v>-8900</c:v>
                </c:pt>
                <c:pt idx="7">
                  <c:v>-11600</c:v>
                </c:pt>
                <c:pt idx="8">
                  <c:v>-12100</c:v>
                </c:pt>
                <c:pt idx="9">
                  <c:v>-16100</c:v>
                </c:pt>
                <c:pt idx="10">
                  <c:v>-17200</c:v>
                </c:pt>
                <c:pt idx="11">
                  <c:v>-19700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55-415B-9F42-9ECD1EBB5B88}"/>
            </c:ext>
          </c:extLst>
        </c:ser>
        <c:ser>
          <c:idx val="3"/>
          <c:order val="3"/>
          <c:tx>
            <c:strRef>
              <c:f>Poland!$V$1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Poland!$R$2:$R$13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Poland!$V$2:$V$13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55-415B-9F42-9ECD1EBB5B88}"/>
            </c:ext>
          </c:extLst>
        </c:ser>
        <c:ser>
          <c:idx val="4"/>
          <c:order val="4"/>
          <c:tx>
            <c:strRef>
              <c:f>Poland!$W$1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Poland!$R$2:$R$13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Poland!$W$2:$W$13</c:f>
              <c:numCache>
                <c:formatCode>General</c:formatCode>
                <c:ptCount val="12"/>
                <c:pt idx="0">
                  <c:v>1800</c:v>
                </c:pt>
                <c:pt idx="1">
                  <c:v>2800</c:v>
                </c:pt>
                <c:pt idx="2">
                  <c:v>5900</c:v>
                </c:pt>
                <c:pt idx="3">
                  <c:v>5400</c:v>
                </c:pt>
                <c:pt idx="4">
                  <c:v>6700</c:v>
                </c:pt>
                <c:pt idx="5">
                  <c:v>11100</c:v>
                </c:pt>
                <c:pt idx="6">
                  <c:v>10100</c:v>
                </c:pt>
                <c:pt idx="7">
                  <c:v>11600</c:v>
                </c:pt>
                <c:pt idx="8">
                  <c:v>10000</c:v>
                </c:pt>
                <c:pt idx="9">
                  <c:v>12000</c:v>
                </c:pt>
                <c:pt idx="10">
                  <c:v>14100</c:v>
                </c:pt>
                <c:pt idx="11">
                  <c:v>13100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5-415B-9F42-9ECD1EBB5B88}"/>
            </c:ext>
          </c:extLst>
        </c:ser>
        <c:ser>
          <c:idx val="5"/>
          <c:order val="5"/>
          <c:tx>
            <c:strRef>
              <c:f>Poland!$X$1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Poland!$R$2:$R$13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Poland!$X$2:$X$13</c:f>
              <c:numCache>
                <c:formatCode>General</c:formatCode>
                <c:ptCount val="12"/>
                <c:pt idx="0">
                  <c:v>500</c:v>
                </c:pt>
                <c:pt idx="1">
                  <c:v>3400</c:v>
                </c:pt>
                <c:pt idx="2">
                  <c:v>9300</c:v>
                </c:pt>
                <c:pt idx="3">
                  <c:v>7100</c:v>
                </c:pt>
                <c:pt idx="4">
                  <c:v>12100</c:v>
                </c:pt>
                <c:pt idx="5">
                  <c:v>17500</c:v>
                </c:pt>
                <c:pt idx="6">
                  <c:v>15600</c:v>
                </c:pt>
                <c:pt idx="7">
                  <c:v>18900</c:v>
                </c:pt>
                <c:pt idx="8">
                  <c:v>20000</c:v>
                </c:pt>
                <c:pt idx="9">
                  <c:v>22300</c:v>
                </c:pt>
                <c:pt idx="10">
                  <c:v>26300</c:v>
                </c:pt>
                <c:pt idx="11">
                  <c:v>26700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55-415B-9F42-9ECD1EBB5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7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Poland!$S$16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Poland!$R$17:$R$28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Poland!$S$17:$S$28</c:f>
              <c:numCache>
                <c:formatCode>General</c:formatCode>
                <c:ptCount val="12"/>
                <c:pt idx="0">
                  <c:v>8600</c:v>
                </c:pt>
                <c:pt idx="1">
                  <c:v>13500</c:v>
                </c:pt>
                <c:pt idx="2">
                  <c:v>13200</c:v>
                </c:pt>
                <c:pt idx="3">
                  <c:v>19000</c:v>
                </c:pt>
                <c:pt idx="4">
                  <c:v>20900</c:v>
                </c:pt>
                <c:pt idx="5">
                  <c:v>23900</c:v>
                </c:pt>
                <c:pt idx="6">
                  <c:v>22100</c:v>
                </c:pt>
                <c:pt idx="7">
                  <c:v>26500</c:v>
                </c:pt>
                <c:pt idx="8">
                  <c:v>28300</c:v>
                </c:pt>
                <c:pt idx="9">
                  <c:v>29200</c:v>
                </c:pt>
                <c:pt idx="10">
                  <c:v>30400</c:v>
                </c:pt>
                <c:pt idx="11">
                  <c:v>34500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E-417A-8440-F9639F2D1D7B}"/>
            </c:ext>
          </c:extLst>
        </c:ser>
        <c:ser>
          <c:idx val="1"/>
          <c:order val="1"/>
          <c:tx>
            <c:strRef>
              <c:f>Poland!$T$16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Poland!$R$17:$R$28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Poland!$T$17:$T$28</c:f>
              <c:numCache>
                <c:formatCode>General</c:formatCode>
                <c:ptCount val="12"/>
                <c:pt idx="0">
                  <c:v>6500</c:v>
                </c:pt>
                <c:pt idx="1">
                  <c:v>9700</c:v>
                </c:pt>
                <c:pt idx="2">
                  <c:v>22400</c:v>
                </c:pt>
                <c:pt idx="3">
                  <c:v>47400</c:v>
                </c:pt>
                <c:pt idx="4">
                  <c:v>54800</c:v>
                </c:pt>
                <c:pt idx="5">
                  <c:v>60000</c:v>
                </c:pt>
                <c:pt idx="6">
                  <c:v>59800</c:v>
                </c:pt>
                <c:pt idx="7">
                  <c:v>61000</c:v>
                </c:pt>
                <c:pt idx="8">
                  <c:v>62300</c:v>
                </c:pt>
                <c:pt idx="9">
                  <c:v>62300</c:v>
                </c:pt>
                <c:pt idx="10">
                  <c:v>80400</c:v>
                </c:pt>
                <c:pt idx="11">
                  <c:v>105600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0E-417A-8440-F9639F2D1D7B}"/>
            </c:ext>
          </c:extLst>
        </c:ser>
        <c:ser>
          <c:idx val="2"/>
          <c:order val="2"/>
          <c:tx>
            <c:strRef>
              <c:f>Poland!$U$16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Poland!$R$17:$R$28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Poland!$U$17:$U$28</c:f>
              <c:numCache>
                <c:formatCode>General</c:formatCode>
                <c:ptCount val="12"/>
                <c:pt idx="0">
                  <c:v>-3100</c:v>
                </c:pt>
                <c:pt idx="1">
                  <c:v>-5800</c:v>
                </c:pt>
                <c:pt idx="2">
                  <c:v>-8600</c:v>
                </c:pt>
                <c:pt idx="3">
                  <c:v>-4400</c:v>
                </c:pt>
                <c:pt idx="4">
                  <c:v>-6500</c:v>
                </c:pt>
                <c:pt idx="5">
                  <c:v>-2100</c:v>
                </c:pt>
                <c:pt idx="6">
                  <c:v>-1700</c:v>
                </c:pt>
                <c:pt idx="7">
                  <c:v>0</c:v>
                </c:pt>
                <c:pt idx="8">
                  <c:v>1600</c:v>
                </c:pt>
                <c:pt idx="9">
                  <c:v>11800</c:v>
                </c:pt>
                <c:pt idx="10">
                  <c:v>45000</c:v>
                </c:pt>
                <c:pt idx="11">
                  <c:v>63400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0E-417A-8440-F9639F2D1D7B}"/>
            </c:ext>
          </c:extLst>
        </c:ser>
        <c:ser>
          <c:idx val="3"/>
          <c:order val="3"/>
          <c:tx>
            <c:strRef>
              <c:f>Poland!$V$16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Poland!$R$17:$R$28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Poland!$V$17:$V$28</c:f>
              <c:numCache>
                <c:formatCode>General</c:formatCode>
                <c:ptCount val="12"/>
                <c:pt idx="0">
                  <c:v>-500</c:v>
                </c:pt>
                <c:pt idx="1">
                  <c:v>-1000</c:v>
                </c:pt>
                <c:pt idx="2">
                  <c:v>-7300</c:v>
                </c:pt>
                <c:pt idx="3">
                  <c:v>-1800</c:v>
                </c:pt>
                <c:pt idx="4">
                  <c:v>-2200</c:v>
                </c:pt>
                <c:pt idx="5">
                  <c:v>-1300</c:v>
                </c:pt>
                <c:pt idx="6">
                  <c:v>0</c:v>
                </c:pt>
                <c:pt idx="7">
                  <c:v>-1800</c:v>
                </c:pt>
                <c:pt idx="8">
                  <c:v>-2200</c:v>
                </c:pt>
                <c:pt idx="9">
                  <c:v>-3900</c:v>
                </c:pt>
                <c:pt idx="10">
                  <c:v>-5100</c:v>
                </c:pt>
                <c:pt idx="11">
                  <c:v>-4100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0E-417A-8440-F9639F2D1D7B}"/>
            </c:ext>
          </c:extLst>
        </c:ser>
        <c:ser>
          <c:idx val="4"/>
          <c:order val="4"/>
          <c:tx>
            <c:strRef>
              <c:f>Poland!$W$16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Poland!$R$17:$R$28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Poland!$W$17:$W$28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300</c:v>
                </c:pt>
                <c:pt idx="3">
                  <c:v>6000</c:v>
                </c:pt>
                <c:pt idx="4">
                  <c:v>3800</c:v>
                </c:pt>
                <c:pt idx="5">
                  <c:v>4500</c:v>
                </c:pt>
                <c:pt idx="6">
                  <c:v>4300</c:v>
                </c:pt>
                <c:pt idx="7">
                  <c:v>3600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0E-417A-8440-F9639F2D1D7B}"/>
            </c:ext>
          </c:extLst>
        </c:ser>
        <c:ser>
          <c:idx val="5"/>
          <c:order val="5"/>
          <c:tx>
            <c:strRef>
              <c:f>Poland!$X$16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Poland!$R$17:$R$28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Poland!$X$17:$X$28</c:f>
              <c:numCache>
                <c:formatCode>General</c:formatCode>
                <c:ptCount val="12"/>
                <c:pt idx="0">
                  <c:v>4700</c:v>
                </c:pt>
                <c:pt idx="1">
                  <c:v>5300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-2800</c:v>
                </c:pt>
                <c:pt idx="7">
                  <c:v>-4400</c:v>
                </c:pt>
                <c:pt idx="8">
                  <c:v>-7200</c:v>
                </c:pt>
                <c:pt idx="9">
                  <c:v>-8200</c:v>
                </c:pt>
                <c:pt idx="10">
                  <c:v>-8600</c:v>
                </c:pt>
                <c:pt idx="11">
                  <c:v>-11200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0E-417A-8440-F9639F2D1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Estonia!$V$1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Estonia!$T$2:$T$13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Estonia!$V$2:$V$13</c:f>
              <c:numCache>
                <c:formatCode>General</c:formatCode>
                <c:ptCount val="12"/>
                <c:pt idx="0">
                  <c:v>-153</c:v>
                </c:pt>
                <c:pt idx="1">
                  <c:v>-302</c:v>
                </c:pt>
                <c:pt idx="2">
                  <c:v>-365</c:v>
                </c:pt>
                <c:pt idx="3">
                  <c:v>-535</c:v>
                </c:pt>
                <c:pt idx="4">
                  <c:v>-610</c:v>
                </c:pt>
                <c:pt idx="5">
                  <c:v>-725</c:v>
                </c:pt>
                <c:pt idx="6">
                  <c:v>-951</c:v>
                </c:pt>
                <c:pt idx="7">
                  <c:v>-1108</c:v>
                </c:pt>
                <c:pt idx="8">
                  <c:v>-1283</c:v>
                </c:pt>
                <c:pt idx="9">
                  <c:v>-1456</c:v>
                </c:pt>
                <c:pt idx="10">
                  <c:v>-1719</c:v>
                </c:pt>
                <c:pt idx="11">
                  <c:v>-1933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5C-4F7F-8F73-CB1AF2D164E6}"/>
            </c:ext>
          </c:extLst>
        </c:ser>
        <c:ser>
          <c:idx val="1"/>
          <c:order val="1"/>
          <c:tx>
            <c:strRef>
              <c:f>Estonia!$W$1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Estonia!$T$2:$T$13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Estonia!$W$2:$W$13</c:f>
              <c:numCache>
                <c:formatCode>General</c:formatCode>
                <c:ptCount val="12"/>
                <c:pt idx="0">
                  <c:v>-111</c:v>
                </c:pt>
                <c:pt idx="1">
                  <c:v>-126</c:v>
                </c:pt>
                <c:pt idx="2">
                  <c:v>0</c:v>
                </c:pt>
                <c:pt idx="3">
                  <c:v>-2</c:v>
                </c:pt>
                <c:pt idx="4">
                  <c:v>-14</c:v>
                </c:pt>
                <c:pt idx="5">
                  <c:v>-116</c:v>
                </c:pt>
                <c:pt idx="6">
                  <c:v>-164</c:v>
                </c:pt>
                <c:pt idx="7">
                  <c:v>-200</c:v>
                </c:pt>
                <c:pt idx="8">
                  <c:v>-244</c:v>
                </c:pt>
                <c:pt idx="9">
                  <c:v>-339</c:v>
                </c:pt>
                <c:pt idx="10">
                  <c:v>-339</c:v>
                </c:pt>
                <c:pt idx="11">
                  <c:v>-383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5C-4F7F-8F73-CB1AF2D164E6}"/>
            </c:ext>
          </c:extLst>
        </c:ser>
        <c:ser>
          <c:idx val="2"/>
          <c:order val="2"/>
          <c:tx>
            <c:strRef>
              <c:f>Estonia!$X$1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Estonia!$T$2:$T$13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Estonia!$X$2:$X$13</c:f>
              <c:numCache>
                <c:formatCode>General</c:formatCode>
                <c:ptCount val="12"/>
                <c:pt idx="0">
                  <c:v>85</c:v>
                </c:pt>
                <c:pt idx="1">
                  <c:v>32</c:v>
                </c:pt>
                <c:pt idx="2">
                  <c:v>15</c:v>
                </c:pt>
                <c:pt idx="3">
                  <c:v>0</c:v>
                </c:pt>
                <c:pt idx="4">
                  <c:v>-110</c:v>
                </c:pt>
                <c:pt idx="5">
                  <c:v>-45</c:v>
                </c:pt>
                <c:pt idx="6">
                  <c:v>0</c:v>
                </c:pt>
                <c:pt idx="7">
                  <c:v>-191</c:v>
                </c:pt>
                <c:pt idx="8">
                  <c:v>-167</c:v>
                </c:pt>
                <c:pt idx="9">
                  <c:v>-264</c:v>
                </c:pt>
                <c:pt idx="10">
                  <c:v>-346</c:v>
                </c:pt>
                <c:pt idx="11">
                  <c:v>-394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5C-4F7F-8F73-CB1AF2D164E6}"/>
            </c:ext>
          </c:extLst>
        </c:ser>
        <c:ser>
          <c:idx val="3"/>
          <c:order val="3"/>
          <c:tx>
            <c:strRef>
              <c:f>Estonia!$Y$1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Estonia!$T$2:$T$13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Estonia!$Y$2:$Y$13</c:f>
              <c:numCache>
                <c:formatCode>General</c:formatCode>
                <c:ptCount val="12"/>
                <c:pt idx="0">
                  <c:v>-10</c:v>
                </c:pt>
                <c:pt idx="1">
                  <c:v>-29</c:v>
                </c:pt>
                <c:pt idx="2">
                  <c:v>-25</c:v>
                </c:pt>
                <c:pt idx="3">
                  <c:v>123</c:v>
                </c:pt>
                <c:pt idx="4">
                  <c:v>149</c:v>
                </c:pt>
                <c:pt idx="5">
                  <c:v>158</c:v>
                </c:pt>
                <c:pt idx="6">
                  <c:v>307</c:v>
                </c:pt>
                <c:pt idx="7">
                  <c:v>305</c:v>
                </c:pt>
                <c:pt idx="8">
                  <c:v>346</c:v>
                </c:pt>
                <c:pt idx="9">
                  <c:v>360</c:v>
                </c:pt>
                <c:pt idx="10">
                  <c:v>264</c:v>
                </c:pt>
                <c:pt idx="11">
                  <c:v>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5C-4F7F-8F73-CB1AF2D164E6}"/>
            </c:ext>
          </c:extLst>
        </c:ser>
        <c:ser>
          <c:idx val="4"/>
          <c:order val="4"/>
          <c:tx>
            <c:strRef>
              <c:f>Estonia!$Z$1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Estonia!$T$2:$T$13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Estonia!$Z$2:$Z$13</c:f>
              <c:numCache>
                <c:formatCode>General</c:formatCode>
                <c:ptCount val="12"/>
                <c:pt idx="0">
                  <c:v>131</c:v>
                </c:pt>
                <c:pt idx="1">
                  <c:v>158</c:v>
                </c:pt>
                <c:pt idx="2">
                  <c:v>204</c:v>
                </c:pt>
                <c:pt idx="3">
                  <c:v>402</c:v>
                </c:pt>
                <c:pt idx="4">
                  <c:v>495</c:v>
                </c:pt>
                <c:pt idx="5">
                  <c:v>560</c:v>
                </c:pt>
                <c:pt idx="6">
                  <c:v>737</c:v>
                </c:pt>
                <c:pt idx="7">
                  <c:v>748</c:v>
                </c:pt>
                <c:pt idx="8">
                  <c:v>670</c:v>
                </c:pt>
                <c:pt idx="9">
                  <c:v>811</c:v>
                </c:pt>
                <c:pt idx="10">
                  <c:v>744</c:v>
                </c:pt>
                <c:pt idx="11">
                  <c:v>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5C-4F7F-8F73-CB1AF2D164E6}"/>
            </c:ext>
          </c:extLst>
        </c:ser>
        <c:ser>
          <c:idx val="5"/>
          <c:order val="5"/>
          <c:tx>
            <c:strRef>
              <c:f>Estonia!$AA$1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Estonia!$T$2:$T$13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Estonia!$AA$2:$AA$13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-29</c:v>
                </c:pt>
                <c:pt idx="3">
                  <c:v>-65</c:v>
                </c:pt>
                <c:pt idx="4">
                  <c:v>0</c:v>
                </c:pt>
                <c:pt idx="5">
                  <c:v>0</c:v>
                </c:pt>
                <c:pt idx="6">
                  <c:v>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5C-4F7F-8F73-CB1AF2D16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Estonia!$V$16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Estonia!$T$17:$T$28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Estonia!$V$17:$V$28</c:f>
              <c:numCache>
                <c:formatCode>General</c:formatCode>
                <c:ptCount val="12"/>
                <c:pt idx="0">
                  <c:v>11</c:v>
                </c:pt>
                <c:pt idx="1">
                  <c:v>293</c:v>
                </c:pt>
                <c:pt idx="2">
                  <c:v>387</c:v>
                </c:pt>
                <c:pt idx="3">
                  <c:v>457</c:v>
                </c:pt>
                <c:pt idx="4">
                  <c:v>368</c:v>
                </c:pt>
                <c:pt idx="5">
                  <c:v>605</c:v>
                </c:pt>
                <c:pt idx="6">
                  <c:v>756</c:v>
                </c:pt>
                <c:pt idx="7">
                  <c:v>841</c:v>
                </c:pt>
                <c:pt idx="8">
                  <c:v>1067</c:v>
                </c:pt>
                <c:pt idx="9">
                  <c:v>1195</c:v>
                </c:pt>
                <c:pt idx="10">
                  <c:v>1328</c:v>
                </c:pt>
                <c:pt idx="11">
                  <c:v>1571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DC-40B7-A03D-98C8E3883586}"/>
            </c:ext>
          </c:extLst>
        </c:ser>
        <c:ser>
          <c:idx val="1"/>
          <c:order val="1"/>
          <c:tx>
            <c:strRef>
              <c:f>Estonia!$W$16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Estonia!$T$17:$T$28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Estonia!$W$17:$W$28</c:f>
              <c:numCache>
                <c:formatCode>General</c:formatCode>
                <c:ptCount val="12"/>
                <c:pt idx="0">
                  <c:v>96</c:v>
                </c:pt>
                <c:pt idx="1">
                  <c:v>219</c:v>
                </c:pt>
                <c:pt idx="2">
                  <c:v>500</c:v>
                </c:pt>
                <c:pt idx="3">
                  <c:v>926</c:v>
                </c:pt>
                <c:pt idx="4">
                  <c:v>962</c:v>
                </c:pt>
                <c:pt idx="5">
                  <c:v>1207</c:v>
                </c:pt>
                <c:pt idx="6">
                  <c:v>1385</c:v>
                </c:pt>
                <c:pt idx="7">
                  <c:v>1465</c:v>
                </c:pt>
                <c:pt idx="8">
                  <c:v>1718</c:v>
                </c:pt>
                <c:pt idx="9">
                  <c:v>2056</c:v>
                </c:pt>
                <c:pt idx="10">
                  <c:v>2527</c:v>
                </c:pt>
                <c:pt idx="11">
                  <c:v>2774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DC-40B7-A03D-98C8E3883586}"/>
            </c:ext>
          </c:extLst>
        </c:ser>
        <c:ser>
          <c:idx val="2"/>
          <c:order val="2"/>
          <c:tx>
            <c:strRef>
              <c:f>Estonia!$X$16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Estonia!$T$17:$T$28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Estonia!$X$17:$X$28</c:f>
              <c:numCache>
                <c:formatCode>General</c:formatCode>
                <c:ptCount val="12"/>
                <c:pt idx="0">
                  <c:v>-212</c:v>
                </c:pt>
                <c:pt idx="1">
                  <c:v>-288</c:v>
                </c:pt>
                <c:pt idx="2">
                  <c:v>-421</c:v>
                </c:pt>
                <c:pt idx="3">
                  <c:v>-291</c:v>
                </c:pt>
                <c:pt idx="4">
                  <c:v>-388</c:v>
                </c:pt>
                <c:pt idx="5">
                  <c:v>-365</c:v>
                </c:pt>
                <c:pt idx="6">
                  <c:v>-270</c:v>
                </c:pt>
                <c:pt idx="7">
                  <c:v>-272</c:v>
                </c:pt>
                <c:pt idx="8">
                  <c:v>-116</c:v>
                </c:pt>
                <c:pt idx="9">
                  <c:v>-95</c:v>
                </c:pt>
                <c:pt idx="10">
                  <c:v>-45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DC-40B7-A03D-98C8E3883586}"/>
            </c:ext>
          </c:extLst>
        </c:ser>
        <c:ser>
          <c:idx val="3"/>
          <c:order val="3"/>
          <c:tx>
            <c:strRef>
              <c:f>Estonia!$Y$16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Estonia!$T$17:$T$28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Estonia!$Y$17:$Y$28</c:f>
              <c:numCache>
                <c:formatCode>General</c:formatCode>
                <c:ptCount val="12"/>
                <c:pt idx="0">
                  <c:v>0</c:v>
                </c:pt>
                <c:pt idx="1">
                  <c:v>-174</c:v>
                </c:pt>
                <c:pt idx="2">
                  <c:v>-463</c:v>
                </c:pt>
                <c:pt idx="3">
                  <c:v>-378</c:v>
                </c:pt>
                <c:pt idx="4">
                  <c:v>-465</c:v>
                </c:pt>
                <c:pt idx="5">
                  <c:v>-505</c:v>
                </c:pt>
                <c:pt idx="6">
                  <c:v>-339</c:v>
                </c:pt>
                <c:pt idx="7">
                  <c:v>-395</c:v>
                </c:pt>
                <c:pt idx="8">
                  <c:v>-342</c:v>
                </c:pt>
                <c:pt idx="9">
                  <c:v>-325</c:v>
                </c:pt>
                <c:pt idx="10">
                  <c:v>-375</c:v>
                </c:pt>
                <c:pt idx="11">
                  <c:v>-436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DC-40B7-A03D-98C8E3883586}"/>
            </c:ext>
          </c:extLst>
        </c:ser>
        <c:ser>
          <c:idx val="4"/>
          <c:order val="4"/>
          <c:tx>
            <c:strRef>
              <c:f>Estonia!$Z$16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Estonia!$T$17:$T$28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Estonia!$Z$17:$Z$28</c:f>
              <c:numCache>
                <c:formatCode>General</c:formatCode>
                <c:ptCount val="12"/>
                <c:pt idx="0">
                  <c:v>-85</c:v>
                </c:pt>
                <c:pt idx="1">
                  <c:v>0</c:v>
                </c:pt>
                <c:pt idx="2">
                  <c:v>0</c:v>
                </c:pt>
                <c:pt idx="3">
                  <c:v>223</c:v>
                </c:pt>
                <c:pt idx="4">
                  <c:v>81</c:v>
                </c:pt>
                <c:pt idx="5">
                  <c:v>45</c:v>
                </c:pt>
                <c:pt idx="6">
                  <c:v>110</c:v>
                </c:pt>
                <c:pt idx="7">
                  <c:v>95</c:v>
                </c:pt>
                <c:pt idx="8">
                  <c:v>44</c:v>
                </c:pt>
                <c:pt idx="9">
                  <c:v>163</c:v>
                </c:pt>
                <c:pt idx="10">
                  <c:v>108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DC-40B7-A03D-98C8E3883586}"/>
            </c:ext>
          </c:extLst>
        </c:ser>
        <c:ser>
          <c:idx val="5"/>
          <c:order val="5"/>
          <c:tx>
            <c:strRef>
              <c:f>Estonia!$AA$16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Estonia!$T$17:$T$28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Estonia!$AA$17:$AA$28</c:f>
              <c:numCache>
                <c:formatCode>General</c:formatCode>
                <c:ptCount val="12"/>
                <c:pt idx="0">
                  <c:v>133</c:v>
                </c:pt>
                <c:pt idx="1">
                  <c:v>201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DC-40B7-A03D-98C8E3883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Latvia!$S$1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Latvia!$R$2:$R$13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Latvia!$S$2:$S$13</c:f>
              <c:numCache>
                <c:formatCode>General</c:formatCode>
                <c:ptCount val="12"/>
                <c:pt idx="0">
                  <c:v>-182</c:v>
                </c:pt>
                <c:pt idx="1">
                  <c:v>-315</c:v>
                </c:pt>
                <c:pt idx="2">
                  <c:v>-465</c:v>
                </c:pt>
                <c:pt idx="3">
                  <c:v>-746</c:v>
                </c:pt>
                <c:pt idx="4">
                  <c:v>-914</c:v>
                </c:pt>
                <c:pt idx="5">
                  <c:v>-1077</c:v>
                </c:pt>
                <c:pt idx="6">
                  <c:v>-1451</c:v>
                </c:pt>
                <c:pt idx="7">
                  <c:v>-1831</c:v>
                </c:pt>
                <c:pt idx="8">
                  <c:v>-2013</c:v>
                </c:pt>
                <c:pt idx="9">
                  <c:v>-2381</c:v>
                </c:pt>
                <c:pt idx="10">
                  <c:v>-2782</c:v>
                </c:pt>
                <c:pt idx="11">
                  <c:v>-3251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BE-4E1C-836A-A37C0B8FCF61}"/>
            </c:ext>
          </c:extLst>
        </c:ser>
        <c:ser>
          <c:idx val="1"/>
          <c:order val="1"/>
          <c:tx>
            <c:strRef>
              <c:f>Latvia!$T$1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Latvia!$R$2:$R$13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Latvia!$T$2:$T$13</c:f>
              <c:numCache>
                <c:formatCode>General</c:formatCode>
                <c:ptCount val="12"/>
                <c:pt idx="0">
                  <c:v>-187</c:v>
                </c:pt>
                <c:pt idx="1">
                  <c:v>-248</c:v>
                </c:pt>
                <c:pt idx="2">
                  <c:v>-280</c:v>
                </c:pt>
                <c:pt idx="3">
                  <c:v>-459</c:v>
                </c:pt>
                <c:pt idx="4">
                  <c:v>-500</c:v>
                </c:pt>
                <c:pt idx="5">
                  <c:v>-585</c:v>
                </c:pt>
                <c:pt idx="6">
                  <c:v>-739</c:v>
                </c:pt>
                <c:pt idx="7">
                  <c:v>-889</c:v>
                </c:pt>
                <c:pt idx="8">
                  <c:v>-915</c:v>
                </c:pt>
                <c:pt idx="9">
                  <c:v>-1087</c:v>
                </c:pt>
                <c:pt idx="10">
                  <c:v>-1166</c:v>
                </c:pt>
                <c:pt idx="11">
                  <c:v>-1366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BE-4E1C-836A-A37C0B8FCF61}"/>
            </c:ext>
          </c:extLst>
        </c:ser>
        <c:ser>
          <c:idx val="2"/>
          <c:order val="2"/>
          <c:tx>
            <c:strRef>
              <c:f>Latvia!$U$1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Latvia!$R$2:$R$13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Latvia!$U$2:$U$13</c:f>
              <c:numCache>
                <c:formatCode>General</c:formatCode>
                <c:ptCount val="12"/>
                <c:pt idx="0">
                  <c:v>0</c:v>
                </c:pt>
                <c:pt idx="1">
                  <c:v>-3</c:v>
                </c:pt>
                <c:pt idx="2">
                  <c:v>-81</c:v>
                </c:pt>
                <c:pt idx="3">
                  <c:v>-71</c:v>
                </c:pt>
                <c:pt idx="4">
                  <c:v>-47</c:v>
                </c:pt>
                <c:pt idx="5">
                  <c:v>-146</c:v>
                </c:pt>
                <c:pt idx="6">
                  <c:v>-391</c:v>
                </c:pt>
                <c:pt idx="7">
                  <c:v>-573</c:v>
                </c:pt>
                <c:pt idx="8">
                  <c:v>-688</c:v>
                </c:pt>
                <c:pt idx="9">
                  <c:v>-872</c:v>
                </c:pt>
                <c:pt idx="10">
                  <c:v>-1002</c:v>
                </c:pt>
                <c:pt idx="11">
                  <c:v>-1234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BE-4E1C-836A-A37C0B8FCF61}"/>
            </c:ext>
          </c:extLst>
        </c:ser>
        <c:ser>
          <c:idx val="3"/>
          <c:order val="3"/>
          <c:tx>
            <c:strRef>
              <c:f>Latvia!$V$1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Latvia!$R$2:$R$13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Latvia!$V$2:$V$13</c:f>
              <c:numCache>
                <c:formatCode>General</c:formatCode>
                <c:ptCount val="12"/>
                <c:pt idx="0">
                  <c:v>-46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BE-4E1C-836A-A37C0B8FCF61}"/>
            </c:ext>
          </c:extLst>
        </c:ser>
        <c:ser>
          <c:idx val="4"/>
          <c:order val="4"/>
          <c:tx>
            <c:strRef>
              <c:f>Latvia!$W$1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Latvia!$R$2:$R$13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Latvia!$W$2:$W$13</c:f>
              <c:numCache>
                <c:formatCode>General</c:formatCode>
                <c:ptCount val="12"/>
                <c:pt idx="0">
                  <c:v>101</c:v>
                </c:pt>
                <c:pt idx="1">
                  <c:v>246</c:v>
                </c:pt>
                <c:pt idx="2">
                  <c:v>334</c:v>
                </c:pt>
                <c:pt idx="3">
                  <c:v>439</c:v>
                </c:pt>
                <c:pt idx="4">
                  <c:v>580</c:v>
                </c:pt>
                <c:pt idx="5">
                  <c:v>715</c:v>
                </c:pt>
                <c:pt idx="6">
                  <c:v>732</c:v>
                </c:pt>
                <c:pt idx="7">
                  <c:v>697</c:v>
                </c:pt>
                <c:pt idx="8">
                  <c:v>723</c:v>
                </c:pt>
                <c:pt idx="9">
                  <c:v>669</c:v>
                </c:pt>
                <c:pt idx="10">
                  <c:v>651</c:v>
                </c:pt>
                <c:pt idx="11">
                  <c:v>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BE-4E1C-836A-A37C0B8FCF61}"/>
            </c:ext>
          </c:extLst>
        </c:ser>
        <c:ser>
          <c:idx val="5"/>
          <c:order val="5"/>
          <c:tx>
            <c:strRef>
              <c:f>Latvia!$X$1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Latvia!$R$2:$R$13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Latvia!$X$2:$X$13</c:f>
              <c:numCache>
                <c:formatCode>General</c:formatCode>
                <c:ptCount val="12"/>
                <c:pt idx="0">
                  <c:v>175</c:v>
                </c:pt>
                <c:pt idx="1">
                  <c:v>409</c:v>
                </c:pt>
                <c:pt idx="2">
                  <c:v>628</c:v>
                </c:pt>
                <c:pt idx="3">
                  <c:v>833</c:v>
                </c:pt>
                <c:pt idx="4">
                  <c:v>1052</c:v>
                </c:pt>
                <c:pt idx="5">
                  <c:v>1225</c:v>
                </c:pt>
                <c:pt idx="6">
                  <c:v>1392</c:v>
                </c:pt>
                <c:pt idx="7">
                  <c:v>1553</c:v>
                </c:pt>
                <c:pt idx="8">
                  <c:v>1713</c:v>
                </c:pt>
                <c:pt idx="9">
                  <c:v>1905</c:v>
                </c:pt>
                <c:pt idx="10">
                  <c:v>2010</c:v>
                </c:pt>
                <c:pt idx="11">
                  <c:v>2042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BE-4E1C-836A-A37C0B8FC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Latvia!$S$16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Latvia!$R$17:$R$28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Latvia!$S$17:$S$28</c:f>
              <c:numCache>
                <c:formatCode>General</c:formatCode>
                <c:ptCount val="12"/>
                <c:pt idx="0">
                  <c:v>208</c:v>
                </c:pt>
                <c:pt idx="1">
                  <c:v>393</c:v>
                </c:pt>
                <c:pt idx="2">
                  <c:v>613</c:v>
                </c:pt>
                <c:pt idx="3">
                  <c:v>680</c:v>
                </c:pt>
                <c:pt idx="4">
                  <c:v>685</c:v>
                </c:pt>
                <c:pt idx="5">
                  <c:v>788</c:v>
                </c:pt>
                <c:pt idx="6">
                  <c:v>789</c:v>
                </c:pt>
                <c:pt idx="7">
                  <c:v>955</c:v>
                </c:pt>
                <c:pt idx="8">
                  <c:v>998</c:v>
                </c:pt>
                <c:pt idx="9">
                  <c:v>1130</c:v>
                </c:pt>
                <c:pt idx="10">
                  <c:v>1162</c:v>
                </c:pt>
                <c:pt idx="11">
                  <c:v>1526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02-4588-ADE1-5B3DF9388CCD}"/>
            </c:ext>
          </c:extLst>
        </c:ser>
        <c:ser>
          <c:idx val="1"/>
          <c:order val="1"/>
          <c:tx>
            <c:strRef>
              <c:f>Latvia!$T$16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Latvia!$R$17:$R$28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Latvia!$T$17:$T$28</c:f>
              <c:numCache>
                <c:formatCode>General</c:formatCode>
                <c:ptCount val="12"/>
                <c:pt idx="0">
                  <c:v>869</c:v>
                </c:pt>
                <c:pt idx="1">
                  <c:v>1151</c:v>
                </c:pt>
                <c:pt idx="2">
                  <c:v>1098</c:v>
                </c:pt>
                <c:pt idx="3">
                  <c:v>1260</c:v>
                </c:pt>
                <c:pt idx="4">
                  <c:v>1611</c:v>
                </c:pt>
                <c:pt idx="5">
                  <c:v>2077</c:v>
                </c:pt>
                <c:pt idx="6">
                  <c:v>2414</c:v>
                </c:pt>
                <c:pt idx="7">
                  <c:v>2615</c:v>
                </c:pt>
                <c:pt idx="8">
                  <c:v>2901</c:v>
                </c:pt>
                <c:pt idx="9">
                  <c:v>4111</c:v>
                </c:pt>
                <c:pt idx="10">
                  <c:v>5365</c:v>
                </c:pt>
                <c:pt idx="11">
                  <c:v>5780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02-4588-ADE1-5B3DF9388CCD}"/>
            </c:ext>
          </c:extLst>
        </c:ser>
        <c:ser>
          <c:idx val="2"/>
          <c:order val="2"/>
          <c:tx>
            <c:strRef>
              <c:f>Latvia!$U$16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Latvia!$R$17:$R$28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Latvia!$U$17:$U$28</c:f>
              <c:numCache>
                <c:formatCode>General</c:formatCode>
                <c:ptCount val="12"/>
                <c:pt idx="0">
                  <c:v>-165</c:v>
                </c:pt>
                <c:pt idx="1">
                  <c:v>-488</c:v>
                </c:pt>
                <c:pt idx="2">
                  <c:v>-857</c:v>
                </c:pt>
                <c:pt idx="3">
                  <c:v>-938</c:v>
                </c:pt>
                <c:pt idx="4">
                  <c:v>-969</c:v>
                </c:pt>
                <c:pt idx="5">
                  <c:v>-917</c:v>
                </c:pt>
                <c:pt idx="6">
                  <c:v>-921</c:v>
                </c:pt>
                <c:pt idx="7">
                  <c:v>-795</c:v>
                </c:pt>
                <c:pt idx="8">
                  <c:v>-881</c:v>
                </c:pt>
                <c:pt idx="9">
                  <c:v>-851</c:v>
                </c:pt>
                <c:pt idx="10">
                  <c:v>-652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02-4588-ADE1-5B3DF9388CCD}"/>
            </c:ext>
          </c:extLst>
        </c:ser>
        <c:ser>
          <c:idx val="3"/>
          <c:order val="3"/>
          <c:tx>
            <c:strRef>
              <c:f>Latvia!$V$16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Latvia!$R$17:$R$28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Latvia!$V$17:$V$28</c:f>
              <c:numCache>
                <c:formatCode>General</c:formatCode>
                <c:ptCount val="12"/>
                <c:pt idx="0">
                  <c:v>153</c:v>
                </c:pt>
                <c:pt idx="1">
                  <c:v>0</c:v>
                </c:pt>
                <c:pt idx="2">
                  <c:v>-282</c:v>
                </c:pt>
                <c:pt idx="3">
                  <c:v>-383</c:v>
                </c:pt>
                <c:pt idx="4">
                  <c:v>-490</c:v>
                </c:pt>
                <c:pt idx="5">
                  <c:v>-596</c:v>
                </c:pt>
                <c:pt idx="6">
                  <c:v>-591</c:v>
                </c:pt>
                <c:pt idx="7">
                  <c:v>-681</c:v>
                </c:pt>
                <c:pt idx="8">
                  <c:v>-764</c:v>
                </c:pt>
                <c:pt idx="9">
                  <c:v>-844</c:v>
                </c:pt>
                <c:pt idx="10">
                  <c:v>-1013</c:v>
                </c:pt>
                <c:pt idx="11">
                  <c:v>-1101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02-4588-ADE1-5B3DF9388CCD}"/>
            </c:ext>
          </c:extLst>
        </c:ser>
        <c:ser>
          <c:idx val="4"/>
          <c:order val="4"/>
          <c:tx>
            <c:strRef>
              <c:f>Latvia!$W$16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Latvia!$R$17:$R$28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Latvia!$W$17:$W$28</c:f>
              <c:numCache>
                <c:formatCode>General</c:formatCode>
                <c:ptCount val="12"/>
                <c:pt idx="0">
                  <c:v>-108</c:v>
                </c:pt>
                <c:pt idx="1">
                  <c:v>-211</c:v>
                </c:pt>
                <c:pt idx="2">
                  <c:v>109</c:v>
                </c:pt>
                <c:pt idx="3">
                  <c:v>254</c:v>
                </c:pt>
                <c:pt idx="4">
                  <c:v>239</c:v>
                </c:pt>
                <c:pt idx="5">
                  <c:v>95</c:v>
                </c:pt>
                <c:pt idx="6">
                  <c:v>277</c:v>
                </c:pt>
                <c:pt idx="7">
                  <c:v>312</c:v>
                </c:pt>
                <c:pt idx="8">
                  <c:v>212</c:v>
                </c:pt>
                <c:pt idx="9">
                  <c:v>133</c:v>
                </c:pt>
                <c:pt idx="10">
                  <c:v>35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02-4588-ADE1-5B3DF9388CCD}"/>
            </c:ext>
          </c:extLst>
        </c:ser>
        <c:ser>
          <c:idx val="5"/>
          <c:order val="5"/>
          <c:tx>
            <c:strRef>
              <c:f>Latvia!$X$16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Latvia!$R$17:$R$28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Latvia!$X$17:$X$28</c:f>
              <c:numCache>
                <c:formatCode>General</c:formatCode>
                <c:ptCount val="12"/>
                <c:pt idx="0">
                  <c:v>0</c:v>
                </c:pt>
                <c:pt idx="1">
                  <c:v>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02-4588-ADE1-5B3DF9388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France!$V$1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France!$T$2:$T$13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France!$V$2:$V$13</c:f>
              <c:numCache>
                <c:formatCode>General</c:formatCode>
                <c:ptCount val="12"/>
                <c:pt idx="0">
                  <c:v>-2476</c:v>
                </c:pt>
                <c:pt idx="1">
                  <c:v>-2101</c:v>
                </c:pt>
                <c:pt idx="2">
                  <c:v>-1332</c:v>
                </c:pt>
                <c:pt idx="3">
                  <c:v>-2449</c:v>
                </c:pt>
                <c:pt idx="4">
                  <c:v>-3969</c:v>
                </c:pt>
                <c:pt idx="5">
                  <c:v>-5307</c:v>
                </c:pt>
                <c:pt idx="6">
                  <c:v>-8462</c:v>
                </c:pt>
                <c:pt idx="7">
                  <c:v>-10605</c:v>
                </c:pt>
                <c:pt idx="8">
                  <c:v>-15179</c:v>
                </c:pt>
                <c:pt idx="9">
                  <c:v>-20651</c:v>
                </c:pt>
                <c:pt idx="10">
                  <c:v>-23206</c:v>
                </c:pt>
                <c:pt idx="11">
                  <c:v>-27183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F-4415-BAD9-AA27EAF2FF48}"/>
            </c:ext>
          </c:extLst>
        </c:ser>
        <c:ser>
          <c:idx val="1"/>
          <c:order val="1"/>
          <c:tx>
            <c:strRef>
              <c:f>France!$W$1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France!$T$2:$T$13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France!$W$2:$W$13</c:f>
              <c:numCache>
                <c:formatCode>General</c:formatCode>
                <c:ptCount val="12"/>
                <c:pt idx="0">
                  <c:v>-8983</c:v>
                </c:pt>
                <c:pt idx="1">
                  <c:v>-12483</c:v>
                </c:pt>
                <c:pt idx="2">
                  <c:v>-10783</c:v>
                </c:pt>
                <c:pt idx="3">
                  <c:v>-9235</c:v>
                </c:pt>
                <c:pt idx="4">
                  <c:v>-11651</c:v>
                </c:pt>
                <c:pt idx="5">
                  <c:v>-13732</c:v>
                </c:pt>
                <c:pt idx="6">
                  <c:v>-15560</c:v>
                </c:pt>
                <c:pt idx="7">
                  <c:v>-16036</c:v>
                </c:pt>
                <c:pt idx="8">
                  <c:v>-15630</c:v>
                </c:pt>
                <c:pt idx="9">
                  <c:v>-14342</c:v>
                </c:pt>
                <c:pt idx="10">
                  <c:v>-12965</c:v>
                </c:pt>
                <c:pt idx="11">
                  <c:v>-11331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FF-4415-BAD9-AA27EAF2FF48}"/>
            </c:ext>
          </c:extLst>
        </c:ser>
        <c:ser>
          <c:idx val="2"/>
          <c:order val="2"/>
          <c:tx>
            <c:strRef>
              <c:f>France!$X$1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France!$T$2:$T$13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France!$X$2:$X$13</c:f>
              <c:numCache>
                <c:formatCode>General</c:formatCode>
                <c:ptCount val="12"/>
                <c:pt idx="0">
                  <c:v>-777</c:v>
                </c:pt>
                <c:pt idx="1">
                  <c:v>110</c:v>
                </c:pt>
                <c:pt idx="2">
                  <c:v>1202</c:v>
                </c:pt>
                <c:pt idx="3">
                  <c:v>93</c:v>
                </c:pt>
                <c:pt idx="4">
                  <c:v>-1313</c:v>
                </c:pt>
                <c:pt idx="5">
                  <c:v>-2532</c:v>
                </c:pt>
                <c:pt idx="6">
                  <c:v>-4584</c:v>
                </c:pt>
                <c:pt idx="7">
                  <c:v>-7298</c:v>
                </c:pt>
                <c:pt idx="8">
                  <c:v>-9149</c:v>
                </c:pt>
                <c:pt idx="9">
                  <c:v>-10936</c:v>
                </c:pt>
                <c:pt idx="10">
                  <c:v>-13605</c:v>
                </c:pt>
                <c:pt idx="11">
                  <c:v>-18187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FF-4415-BAD9-AA27EAF2FF48}"/>
            </c:ext>
          </c:extLst>
        </c:ser>
        <c:ser>
          <c:idx val="3"/>
          <c:order val="3"/>
          <c:tx>
            <c:strRef>
              <c:f>France!$Y$1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France!$T$2:$T$13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France!$Y$2:$Y$13</c:f>
              <c:numCache>
                <c:formatCode>General</c:formatCode>
                <c:ptCount val="12"/>
                <c:pt idx="0">
                  <c:v>203</c:v>
                </c:pt>
                <c:pt idx="1">
                  <c:v>-646</c:v>
                </c:pt>
                <c:pt idx="2">
                  <c:v>-352</c:v>
                </c:pt>
                <c:pt idx="3">
                  <c:v>-27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FF-4415-BAD9-AA27EAF2FF48}"/>
            </c:ext>
          </c:extLst>
        </c:ser>
        <c:ser>
          <c:idx val="4"/>
          <c:order val="4"/>
          <c:tx>
            <c:strRef>
              <c:f>France!$Z$1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France!$T$2:$T$13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France!$Z$2:$Z$13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1002</c:v>
                </c:pt>
                <c:pt idx="5">
                  <c:v>1532</c:v>
                </c:pt>
                <c:pt idx="6">
                  <c:v>1826</c:v>
                </c:pt>
                <c:pt idx="7">
                  <c:v>2588</c:v>
                </c:pt>
                <c:pt idx="8">
                  <c:v>2865</c:v>
                </c:pt>
                <c:pt idx="9">
                  <c:v>3862</c:v>
                </c:pt>
                <c:pt idx="10">
                  <c:v>5048</c:v>
                </c:pt>
                <c:pt idx="11">
                  <c:v>5207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FF-4415-BAD9-AA27EAF2FF48}"/>
            </c:ext>
          </c:extLst>
        </c:ser>
        <c:ser>
          <c:idx val="5"/>
          <c:order val="5"/>
          <c:tx>
            <c:strRef>
              <c:f>France!$AA$1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France!$T$2:$T$13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France!$AA$2:$AA$13</c:f>
              <c:numCache>
                <c:formatCode>General</c:formatCode>
                <c:ptCount val="12"/>
                <c:pt idx="0">
                  <c:v>403</c:v>
                </c:pt>
                <c:pt idx="1">
                  <c:v>2588</c:v>
                </c:pt>
                <c:pt idx="2">
                  <c:v>4878</c:v>
                </c:pt>
                <c:pt idx="3">
                  <c:v>6723</c:v>
                </c:pt>
                <c:pt idx="4">
                  <c:v>8601</c:v>
                </c:pt>
                <c:pt idx="5">
                  <c:v>8805</c:v>
                </c:pt>
                <c:pt idx="6">
                  <c:v>9368</c:v>
                </c:pt>
                <c:pt idx="7">
                  <c:v>11038</c:v>
                </c:pt>
                <c:pt idx="8">
                  <c:v>11316</c:v>
                </c:pt>
                <c:pt idx="9">
                  <c:v>12796</c:v>
                </c:pt>
                <c:pt idx="10">
                  <c:v>14989</c:v>
                </c:pt>
                <c:pt idx="11">
                  <c:v>16170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FF-4415-BAD9-AA27EAF2FF48}"/>
            </c:ext>
          </c:extLst>
        </c:ser>
        <c:ser>
          <c:idx val="6"/>
          <c:order val="6"/>
          <c:tx>
            <c:strRef>
              <c:f>France!$U$1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France!$U$2:$U$13</c:f>
              <c:numCache>
                <c:formatCode>General</c:formatCode>
                <c:ptCount val="12"/>
                <c:pt idx="0">
                  <c:v>-6376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66-4DDA-B354-9CC1FE269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Lithuania!$V$1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Lithuania!$T$2:$T$13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Lithuania!$V$2:$V$13</c:f>
              <c:numCache>
                <c:formatCode>General</c:formatCode>
                <c:ptCount val="12"/>
                <c:pt idx="0">
                  <c:v>-763</c:v>
                </c:pt>
                <c:pt idx="1">
                  <c:v>-1156</c:v>
                </c:pt>
                <c:pt idx="2">
                  <c:v>-1597</c:v>
                </c:pt>
                <c:pt idx="3">
                  <c:v>-2091</c:v>
                </c:pt>
                <c:pt idx="4">
                  <c:v>-2421</c:v>
                </c:pt>
                <c:pt idx="5">
                  <c:v>-2726</c:v>
                </c:pt>
                <c:pt idx="6">
                  <c:v>-3405</c:v>
                </c:pt>
                <c:pt idx="7">
                  <c:v>-3788</c:v>
                </c:pt>
                <c:pt idx="8">
                  <c:v>-4404</c:v>
                </c:pt>
                <c:pt idx="9">
                  <c:v>-4816</c:v>
                </c:pt>
                <c:pt idx="10">
                  <c:v>-5313</c:v>
                </c:pt>
                <c:pt idx="11">
                  <c:v>-5436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D2-4B06-9FC3-5B46EC9CC2A6}"/>
            </c:ext>
          </c:extLst>
        </c:ser>
        <c:ser>
          <c:idx val="1"/>
          <c:order val="1"/>
          <c:tx>
            <c:strRef>
              <c:f>Lithuania!$W$1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Lithuania!$T$2:$T$13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Lithuania!$W$2:$W$13</c:f>
              <c:numCache>
                <c:formatCode>General</c:formatCode>
                <c:ptCount val="12"/>
                <c:pt idx="0">
                  <c:v>-496</c:v>
                </c:pt>
                <c:pt idx="1">
                  <c:v>-794</c:v>
                </c:pt>
                <c:pt idx="2">
                  <c:v>-1069</c:v>
                </c:pt>
                <c:pt idx="3">
                  <c:v>-1400</c:v>
                </c:pt>
                <c:pt idx="4">
                  <c:v>-1633</c:v>
                </c:pt>
                <c:pt idx="5">
                  <c:v>-1916</c:v>
                </c:pt>
                <c:pt idx="6">
                  <c:v>-2407</c:v>
                </c:pt>
                <c:pt idx="7">
                  <c:v>-2737</c:v>
                </c:pt>
                <c:pt idx="8">
                  <c:v>-3168</c:v>
                </c:pt>
                <c:pt idx="9">
                  <c:v>-3428</c:v>
                </c:pt>
                <c:pt idx="10">
                  <c:v>-3727</c:v>
                </c:pt>
                <c:pt idx="11">
                  <c:v>-4063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D2-4B06-9FC3-5B46EC9CC2A6}"/>
            </c:ext>
          </c:extLst>
        </c:ser>
        <c:ser>
          <c:idx val="2"/>
          <c:order val="2"/>
          <c:tx>
            <c:strRef>
              <c:f>Lithuania!$X$1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Lithuania!$T$2:$T$13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Lithuania!$X$2:$X$13</c:f>
              <c:numCache>
                <c:formatCode>General</c:formatCode>
                <c:ptCount val="12"/>
                <c:pt idx="0">
                  <c:v>-84</c:v>
                </c:pt>
                <c:pt idx="1">
                  <c:v>-188</c:v>
                </c:pt>
                <c:pt idx="2">
                  <c:v>-428</c:v>
                </c:pt>
                <c:pt idx="3">
                  <c:v>-588</c:v>
                </c:pt>
                <c:pt idx="4">
                  <c:v>-787</c:v>
                </c:pt>
                <c:pt idx="5">
                  <c:v>-1026</c:v>
                </c:pt>
                <c:pt idx="6">
                  <c:v>-1436</c:v>
                </c:pt>
                <c:pt idx="7">
                  <c:v>-1727</c:v>
                </c:pt>
                <c:pt idx="8">
                  <c:v>-1925</c:v>
                </c:pt>
                <c:pt idx="9">
                  <c:v>-2093</c:v>
                </c:pt>
                <c:pt idx="10">
                  <c:v>-2323</c:v>
                </c:pt>
                <c:pt idx="11">
                  <c:v>-2249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D2-4B06-9FC3-5B46EC9CC2A6}"/>
            </c:ext>
          </c:extLst>
        </c:ser>
        <c:ser>
          <c:idx val="3"/>
          <c:order val="3"/>
          <c:tx>
            <c:strRef>
              <c:f>Lithuania!$Y$1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Lithuania!$T$2:$T$13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Lithuania!$Y$2:$Y$13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D2-4B06-9FC3-5B46EC9CC2A6}"/>
            </c:ext>
          </c:extLst>
        </c:ser>
        <c:ser>
          <c:idx val="4"/>
          <c:order val="4"/>
          <c:tx>
            <c:strRef>
              <c:f>Lithuania!$Z$1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Lithuania!$T$2:$T$13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Lithuania!$Z$2:$Z$13</c:f>
              <c:numCache>
                <c:formatCode>General</c:formatCode>
                <c:ptCount val="12"/>
                <c:pt idx="0">
                  <c:v>137</c:v>
                </c:pt>
                <c:pt idx="1">
                  <c:v>222</c:v>
                </c:pt>
                <c:pt idx="2">
                  <c:v>343</c:v>
                </c:pt>
                <c:pt idx="3">
                  <c:v>375</c:v>
                </c:pt>
                <c:pt idx="4">
                  <c:v>486</c:v>
                </c:pt>
                <c:pt idx="5">
                  <c:v>564</c:v>
                </c:pt>
                <c:pt idx="6">
                  <c:v>406</c:v>
                </c:pt>
                <c:pt idx="7">
                  <c:v>274</c:v>
                </c:pt>
                <c:pt idx="8">
                  <c:v>209</c:v>
                </c:pt>
                <c:pt idx="9">
                  <c:v>305</c:v>
                </c:pt>
                <c:pt idx="10">
                  <c:v>316</c:v>
                </c:pt>
                <c:pt idx="11">
                  <c:v>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D2-4B06-9FC3-5B46EC9CC2A6}"/>
            </c:ext>
          </c:extLst>
        </c:ser>
        <c:ser>
          <c:idx val="5"/>
          <c:order val="5"/>
          <c:tx>
            <c:strRef>
              <c:f>Lithuania!$AA$1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Lithuania!$T$2:$T$13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Lithuania!$AA$2:$AA$13</c:f>
              <c:numCache>
                <c:formatCode>General</c:formatCode>
                <c:ptCount val="12"/>
                <c:pt idx="0">
                  <c:v>126</c:v>
                </c:pt>
                <c:pt idx="1">
                  <c:v>288</c:v>
                </c:pt>
                <c:pt idx="2">
                  <c:v>438</c:v>
                </c:pt>
                <c:pt idx="3">
                  <c:v>435</c:v>
                </c:pt>
                <c:pt idx="4">
                  <c:v>559</c:v>
                </c:pt>
                <c:pt idx="5">
                  <c:v>662</c:v>
                </c:pt>
                <c:pt idx="6">
                  <c:v>609</c:v>
                </c:pt>
                <c:pt idx="7">
                  <c:v>608</c:v>
                </c:pt>
                <c:pt idx="8">
                  <c:v>626</c:v>
                </c:pt>
                <c:pt idx="9">
                  <c:v>700</c:v>
                </c:pt>
                <c:pt idx="10">
                  <c:v>788</c:v>
                </c:pt>
                <c:pt idx="11">
                  <c:v>1303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D2-4B06-9FC3-5B46EC9CC2A6}"/>
            </c:ext>
          </c:extLst>
        </c:ser>
        <c:ser>
          <c:idx val="6"/>
          <c:order val="6"/>
          <c:tx>
            <c:strRef>
              <c:f>Lithuania!$U$1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Lithuania!$U$2:$U$13</c:f>
              <c:numCache>
                <c:formatCode>General</c:formatCode>
                <c:ptCount val="12"/>
                <c:pt idx="0">
                  <c:v>-731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5F-45BB-8F62-0ADCB0AA5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Lithuania!$V$16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Lithuania!$T$17:$T$28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Lithuania!$V$17:$V$28</c:f>
              <c:numCache>
                <c:formatCode>General</c:formatCode>
                <c:ptCount val="12"/>
                <c:pt idx="0">
                  <c:v>-152</c:v>
                </c:pt>
                <c:pt idx="1">
                  <c:v>-14</c:v>
                </c:pt>
                <c:pt idx="2">
                  <c:v>91</c:v>
                </c:pt>
                <c:pt idx="3">
                  <c:v>63</c:v>
                </c:pt>
                <c:pt idx="4">
                  <c:v>-78</c:v>
                </c:pt>
                <c:pt idx="5">
                  <c:v>15</c:v>
                </c:pt>
                <c:pt idx="6">
                  <c:v>-163</c:v>
                </c:pt>
                <c:pt idx="7">
                  <c:v>112</c:v>
                </c:pt>
                <c:pt idx="8">
                  <c:v>368</c:v>
                </c:pt>
                <c:pt idx="9">
                  <c:v>102</c:v>
                </c:pt>
                <c:pt idx="10">
                  <c:v>-236</c:v>
                </c:pt>
                <c:pt idx="11">
                  <c:v>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7F-44B8-85BF-8445199061FA}"/>
            </c:ext>
          </c:extLst>
        </c:ser>
        <c:ser>
          <c:idx val="1"/>
          <c:order val="1"/>
          <c:tx>
            <c:strRef>
              <c:f>Lithuania!$W$16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Lithuania!$T$17:$T$28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Lithuania!$W$17:$W$28</c:f>
              <c:numCache>
                <c:formatCode>General</c:formatCode>
                <c:ptCount val="12"/>
                <c:pt idx="0">
                  <c:v>1130</c:v>
                </c:pt>
                <c:pt idx="1">
                  <c:v>1275</c:v>
                </c:pt>
                <c:pt idx="2">
                  <c:v>1224</c:v>
                </c:pt>
                <c:pt idx="3">
                  <c:v>1582</c:v>
                </c:pt>
                <c:pt idx="4">
                  <c:v>1981</c:v>
                </c:pt>
                <c:pt idx="5">
                  <c:v>2691</c:v>
                </c:pt>
                <c:pt idx="6">
                  <c:v>3086</c:v>
                </c:pt>
                <c:pt idx="7">
                  <c:v>3375</c:v>
                </c:pt>
                <c:pt idx="8">
                  <c:v>4446</c:v>
                </c:pt>
                <c:pt idx="9">
                  <c:v>5598</c:v>
                </c:pt>
                <c:pt idx="10">
                  <c:v>6519</c:v>
                </c:pt>
                <c:pt idx="11">
                  <c:v>7604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7F-44B8-85BF-8445199061FA}"/>
            </c:ext>
          </c:extLst>
        </c:ser>
        <c:ser>
          <c:idx val="2"/>
          <c:order val="2"/>
          <c:tx>
            <c:strRef>
              <c:f>Lithuania!$X$16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Lithuania!$T$17:$T$28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Lithuania!$X$17:$X$28</c:f>
              <c:numCache>
                <c:formatCode>General</c:formatCode>
                <c:ptCount val="12"/>
                <c:pt idx="0">
                  <c:v>-478</c:v>
                </c:pt>
                <c:pt idx="1">
                  <c:v>-836</c:v>
                </c:pt>
                <c:pt idx="2">
                  <c:v>-1122</c:v>
                </c:pt>
                <c:pt idx="3">
                  <c:v>-1073</c:v>
                </c:pt>
                <c:pt idx="4">
                  <c:v>-1173</c:v>
                </c:pt>
                <c:pt idx="5">
                  <c:v>-662</c:v>
                </c:pt>
                <c:pt idx="6">
                  <c:v>-544</c:v>
                </c:pt>
                <c:pt idx="7">
                  <c:v>-397</c:v>
                </c:pt>
                <c:pt idx="8">
                  <c:v>-84</c:v>
                </c:pt>
                <c:pt idx="9">
                  <c:v>0</c:v>
                </c:pt>
                <c:pt idx="10">
                  <c:v>911</c:v>
                </c:pt>
                <c:pt idx="11">
                  <c:v>3405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7F-44B8-85BF-8445199061FA}"/>
            </c:ext>
          </c:extLst>
        </c:ser>
        <c:ser>
          <c:idx val="3"/>
          <c:order val="3"/>
          <c:tx>
            <c:strRef>
              <c:f>Lithuania!$Y$16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Lithuania!$T$17:$T$28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Lithuania!$Y$17:$Y$28</c:f>
              <c:numCache>
                <c:formatCode>General</c:formatCode>
                <c:ptCount val="12"/>
                <c:pt idx="0">
                  <c:v>0</c:v>
                </c:pt>
                <c:pt idx="1">
                  <c:v>-221</c:v>
                </c:pt>
                <c:pt idx="2">
                  <c:v>-703</c:v>
                </c:pt>
                <c:pt idx="3">
                  <c:v>-863</c:v>
                </c:pt>
                <c:pt idx="4">
                  <c:v>-981</c:v>
                </c:pt>
                <c:pt idx="5">
                  <c:v>-670</c:v>
                </c:pt>
                <c:pt idx="6">
                  <c:v>-711</c:v>
                </c:pt>
                <c:pt idx="7">
                  <c:v>-873</c:v>
                </c:pt>
                <c:pt idx="8">
                  <c:v>-830</c:v>
                </c:pt>
                <c:pt idx="9">
                  <c:v>-1342</c:v>
                </c:pt>
                <c:pt idx="10">
                  <c:v>-1726</c:v>
                </c:pt>
                <c:pt idx="11">
                  <c:v>-1861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7F-44B8-85BF-8445199061FA}"/>
            </c:ext>
          </c:extLst>
        </c:ser>
        <c:ser>
          <c:idx val="4"/>
          <c:order val="4"/>
          <c:tx>
            <c:strRef>
              <c:f>Lithuania!$Z$16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Lithuania!$T$17:$T$28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Lithuania!$Z$17:$Z$28</c:f>
              <c:numCache>
                <c:formatCode>General</c:formatCode>
                <c:ptCount val="12"/>
                <c:pt idx="0">
                  <c:v>-215</c:v>
                </c:pt>
                <c:pt idx="1">
                  <c:v>0</c:v>
                </c:pt>
                <c:pt idx="2">
                  <c:v>0</c:v>
                </c:pt>
                <c:pt idx="3">
                  <c:v>77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-378</c:v>
                </c:pt>
                <c:pt idx="10">
                  <c:v>-762</c:v>
                </c:pt>
                <c:pt idx="11">
                  <c:v>-568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7F-44B8-85BF-8445199061FA}"/>
            </c:ext>
          </c:extLst>
        </c:ser>
        <c:ser>
          <c:idx val="5"/>
          <c:order val="5"/>
          <c:tx>
            <c:strRef>
              <c:f>Lithuania!$AA$16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Lithuania!$T$17:$T$28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Lithuania!$AA$17:$AA$28</c:f>
              <c:numCache>
                <c:formatCode>General</c:formatCode>
                <c:ptCount val="12"/>
                <c:pt idx="0">
                  <c:v>244</c:v>
                </c:pt>
                <c:pt idx="1">
                  <c:v>397</c:v>
                </c:pt>
                <c:pt idx="2">
                  <c:v>31</c:v>
                </c:pt>
                <c:pt idx="3">
                  <c:v>0</c:v>
                </c:pt>
                <c:pt idx="4">
                  <c:v>43</c:v>
                </c:pt>
                <c:pt idx="5">
                  <c:v>233</c:v>
                </c:pt>
                <c:pt idx="6">
                  <c:v>289</c:v>
                </c:pt>
                <c:pt idx="7">
                  <c:v>93</c:v>
                </c:pt>
                <c:pt idx="8">
                  <c:v>316</c:v>
                </c:pt>
                <c:pt idx="9">
                  <c:v>140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7F-44B8-85BF-844519906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Romania!$S$1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Romania!$R$2:$R$13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Romania!$S$2:$S$13</c:f>
              <c:numCache>
                <c:formatCode>General</c:formatCode>
                <c:ptCount val="12"/>
                <c:pt idx="0">
                  <c:v>-3480</c:v>
                </c:pt>
                <c:pt idx="1">
                  <c:v>-7412</c:v>
                </c:pt>
                <c:pt idx="2">
                  <c:v>-10943</c:v>
                </c:pt>
                <c:pt idx="3">
                  <c:v>-15470</c:v>
                </c:pt>
                <c:pt idx="4">
                  <c:v>-19518</c:v>
                </c:pt>
                <c:pt idx="5">
                  <c:v>-23525</c:v>
                </c:pt>
                <c:pt idx="6">
                  <c:v>-28322</c:v>
                </c:pt>
                <c:pt idx="7">
                  <c:v>-29794</c:v>
                </c:pt>
                <c:pt idx="8">
                  <c:v>-32290</c:v>
                </c:pt>
                <c:pt idx="9">
                  <c:v>-35720</c:v>
                </c:pt>
                <c:pt idx="10">
                  <c:v>-39748</c:v>
                </c:pt>
                <c:pt idx="11">
                  <c:v>-43430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67-4EED-A91E-0E42011DE942}"/>
            </c:ext>
          </c:extLst>
        </c:ser>
        <c:ser>
          <c:idx val="1"/>
          <c:order val="1"/>
          <c:tx>
            <c:strRef>
              <c:f>Romania!$T$1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Romania!$R$2:$R$13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Romania!$T$2:$T$13</c:f>
              <c:numCache>
                <c:formatCode>General</c:formatCode>
                <c:ptCount val="12"/>
                <c:pt idx="0">
                  <c:v>-946</c:v>
                </c:pt>
                <c:pt idx="1">
                  <c:v>-1290</c:v>
                </c:pt>
                <c:pt idx="2">
                  <c:v>-1812</c:v>
                </c:pt>
                <c:pt idx="3">
                  <c:v>-1890</c:v>
                </c:pt>
                <c:pt idx="4">
                  <c:v>-4156</c:v>
                </c:pt>
                <c:pt idx="5">
                  <c:v>-5927</c:v>
                </c:pt>
                <c:pt idx="6">
                  <c:v>-8424</c:v>
                </c:pt>
                <c:pt idx="7">
                  <c:v>-10915</c:v>
                </c:pt>
                <c:pt idx="8">
                  <c:v>-12948</c:v>
                </c:pt>
                <c:pt idx="9">
                  <c:v>-14906</c:v>
                </c:pt>
                <c:pt idx="10">
                  <c:v>-16475</c:v>
                </c:pt>
                <c:pt idx="11">
                  <c:v>-17756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67-4EED-A91E-0E42011DE942}"/>
            </c:ext>
          </c:extLst>
        </c:ser>
        <c:ser>
          <c:idx val="2"/>
          <c:order val="2"/>
          <c:tx>
            <c:strRef>
              <c:f>Romania!$U$1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Romania!$R$2:$R$13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Romania!$U$2:$U$13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-1027</c:v>
                </c:pt>
                <c:pt idx="3">
                  <c:v>-998</c:v>
                </c:pt>
                <c:pt idx="4">
                  <c:v>-2489</c:v>
                </c:pt>
                <c:pt idx="5">
                  <c:v>-3682</c:v>
                </c:pt>
                <c:pt idx="6">
                  <c:v>-5179</c:v>
                </c:pt>
                <c:pt idx="7">
                  <c:v>-7475</c:v>
                </c:pt>
                <c:pt idx="8">
                  <c:v>-8713</c:v>
                </c:pt>
                <c:pt idx="9">
                  <c:v>-9675</c:v>
                </c:pt>
                <c:pt idx="10">
                  <c:v>-11154</c:v>
                </c:pt>
                <c:pt idx="11">
                  <c:v>-12765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67-4EED-A91E-0E42011DE942}"/>
            </c:ext>
          </c:extLst>
        </c:ser>
        <c:ser>
          <c:idx val="3"/>
          <c:order val="3"/>
          <c:tx>
            <c:strRef>
              <c:f>Romania!$V$1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Romania!$R$2:$R$13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Romania!$V$2:$V$13</c:f>
              <c:numCache>
                <c:formatCode>General</c:formatCode>
                <c:ptCount val="12"/>
                <c:pt idx="0">
                  <c:v>865</c:v>
                </c:pt>
                <c:pt idx="1">
                  <c:v>916</c:v>
                </c:pt>
                <c:pt idx="2">
                  <c:v>787</c:v>
                </c:pt>
                <c:pt idx="3">
                  <c:v>1790</c:v>
                </c:pt>
                <c:pt idx="4">
                  <c:v>1288</c:v>
                </c:pt>
                <c:pt idx="5">
                  <c:v>758</c:v>
                </c:pt>
                <c:pt idx="6">
                  <c:v>1025</c:v>
                </c:pt>
                <c:pt idx="7">
                  <c:v>571</c:v>
                </c:pt>
                <c:pt idx="8">
                  <c:v>199</c:v>
                </c:pt>
                <c:pt idx="9">
                  <c:v>415</c:v>
                </c:pt>
                <c:pt idx="10">
                  <c:v>388</c:v>
                </c:pt>
                <c:pt idx="11">
                  <c:v>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67-4EED-A91E-0E42011DE942}"/>
            </c:ext>
          </c:extLst>
        </c:ser>
        <c:ser>
          <c:idx val="4"/>
          <c:order val="4"/>
          <c:tx>
            <c:strRef>
              <c:f>Romania!$W$1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Romania!$R$2:$R$13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Romania!$W$2:$W$13</c:f>
              <c:numCache>
                <c:formatCode>General</c:formatCode>
                <c:ptCount val="12"/>
                <c:pt idx="0">
                  <c:v>1375</c:v>
                </c:pt>
                <c:pt idx="1">
                  <c:v>1654</c:v>
                </c:pt>
                <c:pt idx="2">
                  <c:v>2098</c:v>
                </c:pt>
                <c:pt idx="3">
                  <c:v>2531</c:v>
                </c:pt>
                <c:pt idx="4">
                  <c:v>1812</c:v>
                </c:pt>
                <c:pt idx="5">
                  <c:v>1724</c:v>
                </c:pt>
                <c:pt idx="6">
                  <c:v>1829</c:v>
                </c:pt>
                <c:pt idx="7">
                  <c:v>981</c:v>
                </c:pt>
                <c:pt idx="8">
                  <c:v>600</c:v>
                </c:pt>
                <c:pt idx="9">
                  <c:v>723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67-4EED-A91E-0E42011DE942}"/>
            </c:ext>
          </c:extLst>
        </c:ser>
        <c:ser>
          <c:idx val="5"/>
          <c:order val="5"/>
          <c:tx>
            <c:strRef>
              <c:f>Romania!$X$1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Romania!$R$2:$R$13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Romania!$X$2:$X$13</c:f>
              <c:numCache>
                <c:formatCode>General</c:formatCode>
                <c:ptCount val="12"/>
                <c:pt idx="0">
                  <c:v>-366</c:v>
                </c:pt>
                <c:pt idx="1">
                  <c:v>-289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124</c:v>
                </c:pt>
                <c:pt idx="11">
                  <c:v>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67-4EED-A91E-0E42011DE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Romania!$S$16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Romania!$R$17:$R$28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Romania!$S$17:$S$28</c:f>
              <c:numCache>
                <c:formatCode>General</c:formatCode>
                <c:ptCount val="12"/>
                <c:pt idx="0">
                  <c:v>-1165</c:v>
                </c:pt>
                <c:pt idx="1">
                  <c:v>5887</c:v>
                </c:pt>
                <c:pt idx="2">
                  <c:v>8347</c:v>
                </c:pt>
                <c:pt idx="3">
                  <c:v>9073</c:v>
                </c:pt>
                <c:pt idx="4">
                  <c:v>8529</c:v>
                </c:pt>
                <c:pt idx="5">
                  <c:v>6463</c:v>
                </c:pt>
                <c:pt idx="6">
                  <c:v>6571</c:v>
                </c:pt>
                <c:pt idx="7">
                  <c:v>9207</c:v>
                </c:pt>
                <c:pt idx="8">
                  <c:v>10009</c:v>
                </c:pt>
                <c:pt idx="9">
                  <c:v>9688</c:v>
                </c:pt>
                <c:pt idx="10">
                  <c:v>7865</c:v>
                </c:pt>
                <c:pt idx="11">
                  <c:v>6729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79-4ED4-B063-374546E3E112}"/>
            </c:ext>
          </c:extLst>
        </c:ser>
        <c:ser>
          <c:idx val="1"/>
          <c:order val="1"/>
          <c:tx>
            <c:strRef>
              <c:f>Romania!$T$16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Romania!$R$17:$R$28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Romania!$T$17:$T$28</c:f>
              <c:numCache>
                <c:formatCode>General</c:formatCode>
                <c:ptCount val="12"/>
                <c:pt idx="0">
                  <c:v>2370</c:v>
                </c:pt>
                <c:pt idx="1">
                  <c:v>4130</c:v>
                </c:pt>
                <c:pt idx="2">
                  <c:v>10083</c:v>
                </c:pt>
                <c:pt idx="3">
                  <c:v>18616</c:v>
                </c:pt>
                <c:pt idx="4">
                  <c:v>21628</c:v>
                </c:pt>
                <c:pt idx="5">
                  <c:v>22520</c:v>
                </c:pt>
                <c:pt idx="6">
                  <c:v>23568</c:v>
                </c:pt>
                <c:pt idx="7">
                  <c:v>23796</c:v>
                </c:pt>
                <c:pt idx="8">
                  <c:v>30080</c:v>
                </c:pt>
                <c:pt idx="9">
                  <c:v>54979</c:v>
                </c:pt>
                <c:pt idx="10">
                  <c:v>69246</c:v>
                </c:pt>
                <c:pt idx="11">
                  <c:v>70569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79-4ED4-B063-374546E3E112}"/>
            </c:ext>
          </c:extLst>
        </c:ser>
        <c:ser>
          <c:idx val="2"/>
          <c:order val="2"/>
          <c:tx>
            <c:strRef>
              <c:f>Romania!$U$16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Romania!$R$17:$R$28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Romania!$U$17:$U$28</c:f>
              <c:numCache>
                <c:formatCode>General</c:formatCode>
                <c:ptCount val="12"/>
                <c:pt idx="0">
                  <c:v>-3383</c:v>
                </c:pt>
                <c:pt idx="1">
                  <c:v>-3620</c:v>
                </c:pt>
                <c:pt idx="2">
                  <c:v>-4435</c:v>
                </c:pt>
                <c:pt idx="3">
                  <c:v>-3884</c:v>
                </c:pt>
                <c:pt idx="4">
                  <c:v>-4184</c:v>
                </c:pt>
                <c:pt idx="5">
                  <c:v>-3762</c:v>
                </c:pt>
                <c:pt idx="6">
                  <c:v>-1361</c:v>
                </c:pt>
                <c:pt idx="7">
                  <c:v>1481</c:v>
                </c:pt>
                <c:pt idx="8">
                  <c:v>4351</c:v>
                </c:pt>
                <c:pt idx="9">
                  <c:v>10224</c:v>
                </c:pt>
                <c:pt idx="10">
                  <c:v>23188</c:v>
                </c:pt>
                <c:pt idx="11">
                  <c:v>33157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79-4ED4-B063-374546E3E112}"/>
            </c:ext>
          </c:extLst>
        </c:ser>
        <c:ser>
          <c:idx val="3"/>
          <c:order val="3"/>
          <c:tx>
            <c:strRef>
              <c:f>Romania!$V$16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Romania!$R$17:$R$28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Romania!$V$17:$V$28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351</c:v>
                </c:pt>
                <c:pt idx="7">
                  <c:v>-139</c:v>
                </c:pt>
                <c:pt idx="8">
                  <c:v>0</c:v>
                </c:pt>
                <c:pt idx="9">
                  <c:v>-550</c:v>
                </c:pt>
                <c:pt idx="10">
                  <c:v>-1986</c:v>
                </c:pt>
                <c:pt idx="11">
                  <c:v>-4049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79-4ED4-B063-374546E3E112}"/>
            </c:ext>
          </c:extLst>
        </c:ser>
        <c:ser>
          <c:idx val="4"/>
          <c:order val="4"/>
          <c:tx>
            <c:strRef>
              <c:f>Romania!$W$16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Romania!$R$17:$R$28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Romania!$W$17:$W$28</c:f>
              <c:numCache>
                <c:formatCode>General</c:formatCode>
                <c:ptCount val="12"/>
                <c:pt idx="0">
                  <c:v>-3386</c:v>
                </c:pt>
                <c:pt idx="1">
                  <c:v>-2524</c:v>
                </c:pt>
                <c:pt idx="2">
                  <c:v>-658</c:v>
                </c:pt>
                <c:pt idx="3">
                  <c:v>-296</c:v>
                </c:pt>
                <c:pt idx="4">
                  <c:v>-852</c:v>
                </c:pt>
                <c:pt idx="5">
                  <c:v>-2075</c:v>
                </c:pt>
                <c:pt idx="6">
                  <c:v>-1764</c:v>
                </c:pt>
                <c:pt idx="7">
                  <c:v>-1698</c:v>
                </c:pt>
                <c:pt idx="8">
                  <c:v>-1242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79-4ED4-B063-374546E3E112}"/>
            </c:ext>
          </c:extLst>
        </c:ser>
        <c:ser>
          <c:idx val="5"/>
          <c:order val="5"/>
          <c:tx>
            <c:strRef>
              <c:f>Romania!$X$16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Romania!$R$17:$R$28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Romania!$X$17:$X$28</c:f>
              <c:numCache>
                <c:formatCode>General</c:formatCode>
                <c:ptCount val="12"/>
                <c:pt idx="0">
                  <c:v>2011</c:v>
                </c:pt>
                <c:pt idx="1">
                  <c:v>2575</c:v>
                </c:pt>
                <c:pt idx="2">
                  <c:v>1473</c:v>
                </c:pt>
                <c:pt idx="3">
                  <c:v>1555</c:v>
                </c:pt>
                <c:pt idx="4">
                  <c:v>790</c:v>
                </c:pt>
                <c:pt idx="5">
                  <c:v>216</c:v>
                </c:pt>
                <c:pt idx="6">
                  <c:v>0</c:v>
                </c:pt>
                <c:pt idx="7">
                  <c:v>0</c:v>
                </c:pt>
                <c:pt idx="8">
                  <c:v>-238</c:v>
                </c:pt>
                <c:pt idx="9">
                  <c:v>-141</c:v>
                </c:pt>
                <c:pt idx="10">
                  <c:v>-776</c:v>
                </c:pt>
                <c:pt idx="11">
                  <c:v>-2683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79-4ED4-B063-374546E3E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Slovenia!$S$1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Slovenia!$R$2:$R$13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Slovenia!$S$2:$S$13</c:f>
              <c:numCache>
                <c:formatCode>General</c:formatCode>
                <c:ptCount val="12"/>
                <c:pt idx="0">
                  <c:v>-165</c:v>
                </c:pt>
                <c:pt idx="1">
                  <c:v>-247</c:v>
                </c:pt>
                <c:pt idx="2">
                  <c:v>-456</c:v>
                </c:pt>
                <c:pt idx="3">
                  <c:v>-718</c:v>
                </c:pt>
                <c:pt idx="4">
                  <c:v>-860</c:v>
                </c:pt>
                <c:pt idx="5">
                  <c:v>-1017</c:v>
                </c:pt>
                <c:pt idx="6">
                  <c:v>-1170</c:v>
                </c:pt>
                <c:pt idx="7">
                  <c:v>-1342</c:v>
                </c:pt>
                <c:pt idx="8">
                  <c:v>-1466</c:v>
                </c:pt>
                <c:pt idx="9">
                  <c:v>-1633</c:v>
                </c:pt>
                <c:pt idx="10">
                  <c:v>-1843</c:v>
                </c:pt>
                <c:pt idx="11">
                  <c:v>-1942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CE-4FE8-AF0E-4F3296B25192}"/>
            </c:ext>
          </c:extLst>
        </c:ser>
        <c:ser>
          <c:idx val="1"/>
          <c:order val="1"/>
          <c:tx>
            <c:strRef>
              <c:f>Slovenia!$T$1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Slovenia!$R$2:$R$13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Slovenia!$T$2:$T$13</c:f>
              <c:numCache>
                <c:formatCode>General</c:formatCode>
                <c:ptCount val="12"/>
                <c:pt idx="0">
                  <c:v>-72</c:v>
                </c:pt>
                <c:pt idx="1">
                  <c:v>-72</c:v>
                </c:pt>
                <c:pt idx="2">
                  <c:v>-68</c:v>
                </c:pt>
                <c:pt idx="3">
                  <c:v>-108</c:v>
                </c:pt>
                <c:pt idx="4">
                  <c:v>-262</c:v>
                </c:pt>
                <c:pt idx="5">
                  <c:v>-353</c:v>
                </c:pt>
                <c:pt idx="6">
                  <c:v>-374</c:v>
                </c:pt>
                <c:pt idx="7">
                  <c:v>-290</c:v>
                </c:pt>
                <c:pt idx="8">
                  <c:v>-296</c:v>
                </c:pt>
                <c:pt idx="9">
                  <c:v>-365</c:v>
                </c:pt>
                <c:pt idx="10">
                  <c:v>-398</c:v>
                </c:pt>
                <c:pt idx="11">
                  <c:v>-344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E-4FE8-AF0E-4F3296B25192}"/>
            </c:ext>
          </c:extLst>
        </c:ser>
        <c:ser>
          <c:idx val="2"/>
          <c:order val="2"/>
          <c:tx>
            <c:strRef>
              <c:f>Slovenia!$U$1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Slovenia!$R$2:$R$13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Slovenia!$U$2:$U$13</c:f>
              <c:numCache>
                <c:formatCode>General</c:formatCode>
                <c:ptCount val="12"/>
                <c:pt idx="0">
                  <c:v>-50</c:v>
                </c:pt>
                <c:pt idx="1">
                  <c:v>-55</c:v>
                </c:pt>
                <c:pt idx="2">
                  <c:v>-112</c:v>
                </c:pt>
                <c:pt idx="3">
                  <c:v>-177</c:v>
                </c:pt>
                <c:pt idx="4">
                  <c:v>-247</c:v>
                </c:pt>
                <c:pt idx="5">
                  <c:v>-276</c:v>
                </c:pt>
                <c:pt idx="6">
                  <c:v>-357</c:v>
                </c:pt>
                <c:pt idx="7">
                  <c:v>-351</c:v>
                </c:pt>
                <c:pt idx="8">
                  <c:v>-339</c:v>
                </c:pt>
                <c:pt idx="9">
                  <c:v>-381</c:v>
                </c:pt>
                <c:pt idx="10">
                  <c:v>-510</c:v>
                </c:pt>
                <c:pt idx="11">
                  <c:v>-561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CE-4FE8-AF0E-4F3296B25192}"/>
            </c:ext>
          </c:extLst>
        </c:ser>
        <c:ser>
          <c:idx val="3"/>
          <c:order val="3"/>
          <c:tx>
            <c:strRef>
              <c:f>Slovenia!$V$1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Slovenia!$R$2:$R$13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Slovenia!$V$2:$V$13</c:f>
              <c:numCache>
                <c:formatCode>General</c:formatCode>
                <c:ptCount val="12"/>
                <c:pt idx="0">
                  <c:v>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CE-4FE8-AF0E-4F3296B25192}"/>
            </c:ext>
          </c:extLst>
        </c:ser>
        <c:ser>
          <c:idx val="4"/>
          <c:order val="4"/>
          <c:tx>
            <c:strRef>
              <c:f>Slovenia!$W$1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Slovenia!$R$2:$R$13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Slovenia!$W$2:$W$13</c:f>
              <c:numCache>
                <c:formatCode>General</c:formatCode>
                <c:ptCount val="12"/>
                <c:pt idx="0">
                  <c:v>2</c:v>
                </c:pt>
                <c:pt idx="1">
                  <c:v>111</c:v>
                </c:pt>
                <c:pt idx="2">
                  <c:v>138</c:v>
                </c:pt>
                <c:pt idx="3">
                  <c:v>118</c:v>
                </c:pt>
                <c:pt idx="4">
                  <c:v>122</c:v>
                </c:pt>
                <c:pt idx="5">
                  <c:v>167</c:v>
                </c:pt>
                <c:pt idx="6">
                  <c:v>190</c:v>
                </c:pt>
                <c:pt idx="7">
                  <c:v>233</c:v>
                </c:pt>
                <c:pt idx="8">
                  <c:v>238</c:v>
                </c:pt>
                <c:pt idx="9">
                  <c:v>219</c:v>
                </c:pt>
                <c:pt idx="10">
                  <c:v>248</c:v>
                </c:pt>
                <c:pt idx="11">
                  <c:v>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CE-4FE8-AF0E-4F3296B25192}"/>
            </c:ext>
          </c:extLst>
        </c:ser>
        <c:ser>
          <c:idx val="5"/>
          <c:order val="5"/>
          <c:tx>
            <c:strRef>
              <c:f>Slovenia!$X$1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Slovenia!$R$2:$R$13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Slovenia!$X$2:$X$13</c:f>
              <c:numCache>
                <c:formatCode>General</c:formatCode>
                <c:ptCount val="12"/>
                <c:pt idx="0">
                  <c:v>0</c:v>
                </c:pt>
                <c:pt idx="1">
                  <c:v>148</c:v>
                </c:pt>
                <c:pt idx="2">
                  <c:v>203</c:v>
                </c:pt>
                <c:pt idx="3">
                  <c:v>286</c:v>
                </c:pt>
                <c:pt idx="4">
                  <c:v>343</c:v>
                </c:pt>
                <c:pt idx="5">
                  <c:v>459</c:v>
                </c:pt>
                <c:pt idx="6">
                  <c:v>555</c:v>
                </c:pt>
                <c:pt idx="7">
                  <c:v>717</c:v>
                </c:pt>
                <c:pt idx="8">
                  <c:v>797</c:v>
                </c:pt>
                <c:pt idx="9">
                  <c:v>860</c:v>
                </c:pt>
                <c:pt idx="10">
                  <c:v>877</c:v>
                </c:pt>
                <c:pt idx="11">
                  <c:v>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CE-4FE8-AF0E-4F3296B25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Slovenia!$S$16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Slovenia!$R$17:$R$28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Slovenia!$S$17:$S$28</c:f>
              <c:numCache>
                <c:formatCode>General</c:formatCode>
                <c:ptCount val="12"/>
                <c:pt idx="0">
                  <c:v>-22</c:v>
                </c:pt>
                <c:pt idx="1">
                  <c:v>163</c:v>
                </c:pt>
                <c:pt idx="2">
                  <c:v>321</c:v>
                </c:pt>
                <c:pt idx="3">
                  <c:v>500</c:v>
                </c:pt>
                <c:pt idx="4">
                  <c:v>568</c:v>
                </c:pt>
                <c:pt idx="5">
                  <c:v>718</c:v>
                </c:pt>
                <c:pt idx="6">
                  <c:v>903</c:v>
                </c:pt>
                <c:pt idx="7">
                  <c:v>1088</c:v>
                </c:pt>
                <c:pt idx="8">
                  <c:v>1102</c:v>
                </c:pt>
                <c:pt idx="9">
                  <c:v>1261</c:v>
                </c:pt>
                <c:pt idx="10">
                  <c:v>1439</c:v>
                </c:pt>
                <c:pt idx="11">
                  <c:v>1838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DE-49C1-8B6D-3E585CA66DA9}"/>
            </c:ext>
          </c:extLst>
        </c:ser>
        <c:ser>
          <c:idx val="1"/>
          <c:order val="1"/>
          <c:tx>
            <c:strRef>
              <c:f>Slovenia!$T$16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Slovenia!$R$17:$R$28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Slovenia!$T$17:$T$28</c:f>
              <c:numCache>
                <c:formatCode>General</c:formatCode>
                <c:ptCount val="12"/>
                <c:pt idx="0">
                  <c:v>502</c:v>
                </c:pt>
                <c:pt idx="1">
                  <c:v>408</c:v>
                </c:pt>
                <c:pt idx="2">
                  <c:v>471</c:v>
                </c:pt>
                <c:pt idx="3">
                  <c:v>626</c:v>
                </c:pt>
                <c:pt idx="4">
                  <c:v>734</c:v>
                </c:pt>
                <c:pt idx="5">
                  <c:v>961</c:v>
                </c:pt>
                <c:pt idx="6">
                  <c:v>919</c:v>
                </c:pt>
                <c:pt idx="7">
                  <c:v>834</c:v>
                </c:pt>
                <c:pt idx="8">
                  <c:v>1069</c:v>
                </c:pt>
                <c:pt idx="9">
                  <c:v>1424</c:v>
                </c:pt>
                <c:pt idx="10">
                  <c:v>2216</c:v>
                </c:pt>
                <c:pt idx="11">
                  <c:v>2673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DE-49C1-8B6D-3E585CA66DA9}"/>
            </c:ext>
          </c:extLst>
        </c:ser>
        <c:ser>
          <c:idx val="2"/>
          <c:order val="2"/>
          <c:tx>
            <c:strRef>
              <c:f>Slovenia!$U$16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Slovenia!$R$17:$R$28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Slovenia!$U$17:$U$28</c:f>
              <c:numCache>
                <c:formatCode>General</c:formatCode>
                <c:ptCount val="12"/>
                <c:pt idx="0">
                  <c:v>-165</c:v>
                </c:pt>
                <c:pt idx="1">
                  <c:v>-220</c:v>
                </c:pt>
                <c:pt idx="2">
                  <c:v>-246</c:v>
                </c:pt>
                <c:pt idx="3">
                  <c:v>-145</c:v>
                </c:pt>
                <c:pt idx="4">
                  <c:v>-188</c:v>
                </c:pt>
                <c:pt idx="5">
                  <c:v>-36</c:v>
                </c:pt>
                <c:pt idx="6">
                  <c:v>-39</c:v>
                </c:pt>
                <c:pt idx="7">
                  <c:v>-18</c:v>
                </c:pt>
                <c:pt idx="8">
                  <c:v>109</c:v>
                </c:pt>
                <c:pt idx="9">
                  <c:v>574</c:v>
                </c:pt>
                <c:pt idx="10">
                  <c:v>2032</c:v>
                </c:pt>
                <c:pt idx="11">
                  <c:v>3428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DE-49C1-8B6D-3E585CA66DA9}"/>
            </c:ext>
          </c:extLst>
        </c:ser>
        <c:ser>
          <c:idx val="3"/>
          <c:order val="3"/>
          <c:tx>
            <c:strRef>
              <c:f>Slovenia!$V$16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Slovenia!$R$17:$R$28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Slovenia!$V$17:$V$28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0</c:v>
                </c:pt>
                <c:pt idx="10">
                  <c:v>-26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DE-49C1-8B6D-3E585CA66DA9}"/>
            </c:ext>
          </c:extLst>
        </c:ser>
        <c:ser>
          <c:idx val="4"/>
          <c:order val="4"/>
          <c:tx>
            <c:strRef>
              <c:f>Slovenia!$W$16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Slovenia!$R$17:$R$28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Slovenia!$W$17:$W$28</c:f>
              <c:numCache>
                <c:formatCode>General</c:formatCode>
                <c:ptCount val="12"/>
                <c:pt idx="0">
                  <c:v>-304</c:v>
                </c:pt>
                <c:pt idx="1">
                  <c:v>-392</c:v>
                </c:pt>
                <c:pt idx="2">
                  <c:v>-232</c:v>
                </c:pt>
                <c:pt idx="3">
                  <c:v>-174</c:v>
                </c:pt>
                <c:pt idx="4">
                  <c:v>-239</c:v>
                </c:pt>
                <c:pt idx="5">
                  <c:v>-225</c:v>
                </c:pt>
                <c:pt idx="6">
                  <c:v>-270</c:v>
                </c:pt>
                <c:pt idx="7">
                  <c:v>-234</c:v>
                </c:pt>
                <c:pt idx="8">
                  <c:v>-192</c:v>
                </c:pt>
                <c:pt idx="9">
                  <c:v>-115</c:v>
                </c:pt>
                <c:pt idx="10">
                  <c:v>-123</c:v>
                </c:pt>
                <c:pt idx="11">
                  <c:v>-103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DE-49C1-8B6D-3E585CA66DA9}"/>
            </c:ext>
          </c:extLst>
        </c:ser>
        <c:ser>
          <c:idx val="5"/>
          <c:order val="5"/>
          <c:tx>
            <c:strRef>
              <c:f>Slovenia!$X$16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Slovenia!$R$17:$R$28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Slovenia!$X$17:$X$28</c:f>
              <c:numCache>
                <c:formatCode>General</c:formatCode>
                <c:ptCount val="12"/>
                <c:pt idx="0">
                  <c:v>285</c:v>
                </c:pt>
                <c:pt idx="1">
                  <c:v>321</c:v>
                </c:pt>
                <c:pt idx="2">
                  <c:v>224</c:v>
                </c:pt>
                <c:pt idx="3">
                  <c:v>155</c:v>
                </c:pt>
                <c:pt idx="4">
                  <c:v>110</c:v>
                </c:pt>
                <c:pt idx="5">
                  <c:v>108</c:v>
                </c:pt>
                <c:pt idx="6">
                  <c:v>47</c:v>
                </c:pt>
                <c:pt idx="7">
                  <c:v>0</c:v>
                </c:pt>
                <c:pt idx="8">
                  <c:v>-39</c:v>
                </c:pt>
                <c:pt idx="9">
                  <c:v>-17</c:v>
                </c:pt>
                <c:pt idx="10">
                  <c:v>0</c:v>
                </c:pt>
                <c:pt idx="11">
                  <c:v>-79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DE-49C1-8B6D-3E585CA66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Czech!$S$1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Czech!$R$2:$R$13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Czech!$S$2:$S$13</c:f>
              <c:numCache>
                <c:formatCode>General</c:formatCode>
                <c:ptCount val="12"/>
                <c:pt idx="0">
                  <c:v>-756</c:v>
                </c:pt>
                <c:pt idx="1">
                  <c:v>-1641</c:v>
                </c:pt>
                <c:pt idx="2">
                  <c:v>-2636</c:v>
                </c:pt>
                <c:pt idx="3">
                  <c:v>-3870</c:v>
                </c:pt>
                <c:pt idx="4">
                  <c:v>-4674</c:v>
                </c:pt>
                <c:pt idx="5">
                  <c:v>-5337</c:v>
                </c:pt>
                <c:pt idx="6">
                  <c:v>-6692</c:v>
                </c:pt>
                <c:pt idx="7">
                  <c:v>-7998</c:v>
                </c:pt>
                <c:pt idx="8">
                  <c:v>-9083</c:v>
                </c:pt>
                <c:pt idx="9">
                  <c:v>-10230</c:v>
                </c:pt>
                <c:pt idx="10">
                  <c:v>-11418</c:v>
                </c:pt>
                <c:pt idx="11">
                  <c:v>-12397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2D-485B-886E-F6DF7DA9BED1}"/>
            </c:ext>
          </c:extLst>
        </c:ser>
        <c:ser>
          <c:idx val="1"/>
          <c:order val="1"/>
          <c:tx>
            <c:strRef>
              <c:f>Czech!$T$1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Czech!$R$2:$R$13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Czech!$T$2:$T$13</c:f>
              <c:numCache>
                <c:formatCode>General</c:formatCode>
                <c:ptCount val="12"/>
                <c:pt idx="0">
                  <c:v>-25</c:v>
                </c:pt>
                <c:pt idx="1">
                  <c:v>245</c:v>
                </c:pt>
                <c:pt idx="2">
                  <c:v>520</c:v>
                </c:pt>
                <c:pt idx="3">
                  <c:v>322</c:v>
                </c:pt>
                <c:pt idx="4">
                  <c:v>0</c:v>
                </c:pt>
                <c:pt idx="5">
                  <c:v>0</c:v>
                </c:pt>
                <c:pt idx="6">
                  <c:v>-282</c:v>
                </c:pt>
                <c:pt idx="7">
                  <c:v>-547</c:v>
                </c:pt>
                <c:pt idx="8">
                  <c:v>-636</c:v>
                </c:pt>
                <c:pt idx="9">
                  <c:v>-721</c:v>
                </c:pt>
                <c:pt idx="10">
                  <c:v>-682</c:v>
                </c:pt>
                <c:pt idx="11">
                  <c:v>-438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2D-485B-886E-F6DF7DA9BED1}"/>
            </c:ext>
          </c:extLst>
        </c:ser>
        <c:ser>
          <c:idx val="2"/>
          <c:order val="2"/>
          <c:tx>
            <c:strRef>
              <c:f>Czech!$U$1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Czech!$R$2:$R$13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Czech!$U$2:$U$13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-497</c:v>
                </c:pt>
                <c:pt idx="3">
                  <c:v>-745</c:v>
                </c:pt>
                <c:pt idx="4">
                  <c:v>-939</c:v>
                </c:pt>
                <c:pt idx="5">
                  <c:v>-1232</c:v>
                </c:pt>
                <c:pt idx="6">
                  <c:v>-1388</c:v>
                </c:pt>
                <c:pt idx="7">
                  <c:v>-1610</c:v>
                </c:pt>
                <c:pt idx="8">
                  <c:v>-1636</c:v>
                </c:pt>
                <c:pt idx="9">
                  <c:v>-1670</c:v>
                </c:pt>
                <c:pt idx="10">
                  <c:v>-2048</c:v>
                </c:pt>
                <c:pt idx="11">
                  <c:v>-2031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2D-485B-886E-F6DF7DA9BED1}"/>
            </c:ext>
          </c:extLst>
        </c:ser>
        <c:ser>
          <c:idx val="3"/>
          <c:order val="3"/>
          <c:tx>
            <c:strRef>
              <c:f>Czech!$V$1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Czech!$R$2:$R$13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Czech!$V$2:$V$13</c:f>
              <c:numCache>
                <c:formatCode>General</c:formatCode>
                <c:ptCount val="12"/>
                <c:pt idx="0">
                  <c:v>73</c:v>
                </c:pt>
                <c:pt idx="1">
                  <c:v>-123</c:v>
                </c:pt>
                <c:pt idx="2">
                  <c:v>-313</c:v>
                </c:pt>
                <c:pt idx="3">
                  <c:v>-237</c:v>
                </c:pt>
                <c:pt idx="4">
                  <c:v>-264</c:v>
                </c:pt>
                <c:pt idx="5">
                  <c:v>-112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2D-485B-886E-F6DF7DA9BED1}"/>
            </c:ext>
          </c:extLst>
        </c:ser>
        <c:ser>
          <c:idx val="4"/>
          <c:order val="4"/>
          <c:tx>
            <c:strRef>
              <c:f>Czech!$W$1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Czech!$R$2:$R$13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Czech!$W$2:$W$13</c:f>
              <c:numCache>
                <c:formatCode>General</c:formatCode>
                <c:ptCount val="12"/>
                <c:pt idx="0">
                  <c:v>141</c:v>
                </c:pt>
                <c:pt idx="1">
                  <c:v>52</c:v>
                </c:pt>
                <c:pt idx="2">
                  <c:v>209</c:v>
                </c:pt>
                <c:pt idx="3">
                  <c:v>314</c:v>
                </c:pt>
                <c:pt idx="4">
                  <c:v>431</c:v>
                </c:pt>
                <c:pt idx="5">
                  <c:v>762</c:v>
                </c:pt>
                <c:pt idx="6">
                  <c:v>836</c:v>
                </c:pt>
                <c:pt idx="7">
                  <c:v>1061</c:v>
                </c:pt>
                <c:pt idx="8">
                  <c:v>1252</c:v>
                </c:pt>
                <c:pt idx="9">
                  <c:v>1483</c:v>
                </c:pt>
                <c:pt idx="10">
                  <c:v>1477</c:v>
                </c:pt>
                <c:pt idx="11">
                  <c:v>1805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2D-485B-886E-F6DF7DA9BED1}"/>
            </c:ext>
          </c:extLst>
        </c:ser>
        <c:ser>
          <c:idx val="5"/>
          <c:order val="5"/>
          <c:tx>
            <c:strRef>
              <c:f>Czech!$X$1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Czech!$R$2:$R$13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Czech!$X$2:$X$13</c:f>
              <c:numCache>
                <c:formatCode>General</c:formatCode>
                <c:ptCount val="12"/>
                <c:pt idx="0">
                  <c:v>-128</c:v>
                </c:pt>
                <c:pt idx="1">
                  <c:v>-130</c:v>
                </c:pt>
                <c:pt idx="2">
                  <c:v>0</c:v>
                </c:pt>
                <c:pt idx="3">
                  <c:v>0</c:v>
                </c:pt>
                <c:pt idx="4">
                  <c:v>356</c:v>
                </c:pt>
                <c:pt idx="5">
                  <c:v>511</c:v>
                </c:pt>
                <c:pt idx="6">
                  <c:v>426</c:v>
                </c:pt>
                <c:pt idx="7">
                  <c:v>609</c:v>
                </c:pt>
                <c:pt idx="8">
                  <c:v>789</c:v>
                </c:pt>
                <c:pt idx="9">
                  <c:v>1028</c:v>
                </c:pt>
                <c:pt idx="10">
                  <c:v>1310</c:v>
                </c:pt>
                <c:pt idx="11">
                  <c:v>2174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2D-485B-886E-F6DF7DA9B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Czech!$S$16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Czech!$R$17:$R$28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Czech!$S$17:$S$28</c:f>
              <c:numCache>
                <c:formatCode>General</c:formatCode>
                <c:ptCount val="12"/>
                <c:pt idx="0">
                  <c:v>586</c:v>
                </c:pt>
                <c:pt idx="1">
                  <c:v>1143</c:v>
                </c:pt>
                <c:pt idx="2">
                  <c:v>213</c:v>
                </c:pt>
                <c:pt idx="3">
                  <c:v>1312</c:v>
                </c:pt>
                <c:pt idx="4">
                  <c:v>1626</c:v>
                </c:pt>
                <c:pt idx="5">
                  <c:v>1977</c:v>
                </c:pt>
                <c:pt idx="6">
                  <c:v>2829</c:v>
                </c:pt>
                <c:pt idx="7">
                  <c:v>3033</c:v>
                </c:pt>
                <c:pt idx="8">
                  <c:v>3153</c:v>
                </c:pt>
                <c:pt idx="9">
                  <c:v>4226</c:v>
                </c:pt>
                <c:pt idx="10">
                  <c:v>4816</c:v>
                </c:pt>
                <c:pt idx="11">
                  <c:v>7287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71-415E-A08A-6DF234415D19}"/>
            </c:ext>
          </c:extLst>
        </c:ser>
        <c:ser>
          <c:idx val="1"/>
          <c:order val="1"/>
          <c:tx>
            <c:strRef>
              <c:f>Czech!$T$16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Czech!$R$17:$R$28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Czech!$T$17:$T$28</c:f>
              <c:numCache>
                <c:formatCode>General</c:formatCode>
                <c:ptCount val="12"/>
                <c:pt idx="0">
                  <c:v>5763</c:v>
                </c:pt>
                <c:pt idx="1">
                  <c:v>9750</c:v>
                </c:pt>
                <c:pt idx="2">
                  <c:v>14916</c:v>
                </c:pt>
                <c:pt idx="3">
                  <c:v>17751</c:v>
                </c:pt>
                <c:pt idx="4">
                  <c:v>18387</c:v>
                </c:pt>
                <c:pt idx="5">
                  <c:v>18616</c:v>
                </c:pt>
                <c:pt idx="6">
                  <c:v>19063</c:v>
                </c:pt>
                <c:pt idx="7">
                  <c:v>18507</c:v>
                </c:pt>
                <c:pt idx="8">
                  <c:v>17996</c:v>
                </c:pt>
                <c:pt idx="9">
                  <c:v>18936</c:v>
                </c:pt>
                <c:pt idx="10">
                  <c:v>22858</c:v>
                </c:pt>
                <c:pt idx="11">
                  <c:v>26971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71-415E-A08A-6DF234415D19}"/>
            </c:ext>
          </c:extLst>
        </c:ser>
        <c:ser>
          <c:idx val="2"/>
          <c:order val="2"/>
          <c:tx>
            <c:strRef>
              <c:f>Czech!$U$16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Czech!$R$17:$R$28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Czech!$U$17:$U$28</c:f>
              <c:numCache>
                <c:formatCode>General</c:formatCode>
                <c:ptCount val="12"/>
                <c:pt idx="0">
                  <c:v>-222</c:v>
                </c:pt>
                <c:pt idx="1">
                  <c:v>-253</c:v>
                </c:pt>
                <c:pt idx="2">
                  <c:v>-1657</c:v>
                </c:pt>
                <c:pt idx="3">
                  <c:v>-1242</c:v>
                </c:pt>
                <c:pt idx="4">
                  <c:v>-1368</c:v>
                </c:pt>
                <c:pt idx="5">
                  <c:v>-920</c:v>
                </c:pt>
                <c:pt idx="6">
                  <c:v>-109</c:v>
                </c:pt>
                <c:pt idx="7">
                  <c:v>0</c:v>
                </c:pt>
                <c:pt idx="8">
                  <c:v>16</c:v>
                </c:pt>
                <c:pt idx="9">
                  <c:v>5044</c:v>
                </c:pt>
                <c:pt idx="10">
                  <c:v>11902</c:v>
                </c:pt>
                <c:pt idx="11">
                  <c:v>16369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71-415E-A08A-6DF234415D19}"/>
            </c:ext>
          </c:extLst>
        </c:ser>
        <c:ser>
          <c:idx val="3"/>
          <c:order val="3"/>
          <c:tx>
            <c:strRef>
              <c:f>Czech!$V$16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Czech!$R$17:$R$28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Czech!$V$17:$V$28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-1706</c:v>
                </c:pt>
                <c:pt idx="3">
                  <c:v>-1484</c:v>
                </c:pt>
                <c:pt idx="4">
                  <c:v>-1370</c:v>
                </c:pt>
                <c:pt idx="5">
                  <c:v>-948</c:v>
                </c:pt>
                <c:pt idx="6">
                  <c:v>-211</c:v>
                </c:pt>
                <c:pt idx="7">
                  <c:v>-464</c:v>
                </c:pt>
                <c:pt idx="8">
                  <c:v>-1234</c:v>
                </c:pt>
                <c:pt idx="9">
                  <c:v>-950</c:v>
                </c:pt>
                <c:pt idx="10">
                  <c:v>-605</c:v>
                </c:pt>
                <c:pt idx="11">
                  <c:v>-558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71-415E-A08A-6DF234415D19}"/>
            </c:ext>
          </c:extLst>
        </c:ser>
        <c:ser>
          <c:idx val="4"/>
          <c:order val="4"/>
          <c:tx>
            <c:strRef>
              <c:f>Czech!$W$16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Czech!$R$17:$R$28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Czech!$W$17:$W$28</c:f>
              <c:numCache>
                <c:formatCode>General</c:formatCode>
                <c:ptCount val="12"/>
                <c:pt idx="0">
                  <c:v>-809</c:v>
                </c:pt>
                <c:pt idx="1">
                  <c:v>-430</c:v>
                </c:pt>
                <c:pt idx="2">
                  <c:v>0</c:v>
                </c:pt>
                <c:pt idx="3">
                  <c:v>450</c:v>
                </c:pt>
                <c:pt idx="4">
                  <c:v>343</c:v>
                </c:pt>
                <c:pt idx="5">
                  <c:v>306</c:v>
                </c:pt>
                <c:pt idx="6">
                  <c:v>1069</c:v>
                </c:pt>
                <c:pt idx="7">
                  <c:v>908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71-415E-A08A-6DF234415D19}"/>
            </c:ext>
          </c:extLst>
        </c:ser>
        <c:ser>
          <c:idx val="5"/>
          <c:order val="5"/>
          <c:tx>
            <c:strRef>
              <c:f>Czech!$X$16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Czech!$R$17:$R$28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Czech!$X$17:$X$28</c:f>
              <c:numCache>
                <c:formatCode>General</c:formatCode>
                <c:ptCount val="12"/>
                <c:pt idx="0">
                  <c:v>1911</c:v>
                </c:pt>
                <c:pt idx="1">
                  <c:v>2087</c:v>
                </c:pt>
                <c:pt idx="2">
                  <c:v>113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-615</c:v>
                </c:pt>
                <c:pt idx="8">
                  <c:v>-1475</c:v>
                </c:pt>
                <c:pt idx="9">
                  <c:v>-1226</c:v>
                </c:pt>
                <c:pt idx="10">
                  <c:v>-1262</c:v>
                </c:pt>
                <c:pt idx="11">
                  <c:v>-1477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71-415E-A08A-6DF234415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Slovakia!$S$1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Slovakia!$R$2:$R$13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Slovakia!$S$2:$S$13</c:f>
              <c:numCache>
                <c:formatCode>General</c:formatCode>
                <c:ptCount val="12"/>
                <c:pt idx="0">
                  <c:v>-393</c:v>
                </c:pt>
                <c:pt idx="1">
                  <c:v>-687</c:v>
                </c:pt>
                <c:pt idx="2">
                  <c:v>-1082</c:v>
                </c:pt>
                <c:pt idx="3">
                  <c:v>-1417</c:v>
                </c:pt>
                <c:pt idx="4">
                  <c:v>-1498</c:v>
                </c:pt>
                <c:pt idx="5">
                  <c:v>-1747</c:v>
                </c:pt>
                <c:pt idx="6">
                  <c:v>-2038</c:v>
                </c:pt>
                <c:pt idx="7">
                  <c:v>-2419</c:v>
                </c:pt>
                <c:pt idx="8">
                  <c:v>-2712</c:v>
                </c:pt>
                <c:pt idx="9">
                  <c:v>-3265</c:v>
                </c:pt>
                <c:pt idx="10">
                  <c:v>-3746</c:v>
                </c:pt>
                <c:pt idx="11">
                  <c:v>-4386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B4-41BF-916E-8103FAA0DA61}"/>
            </c:ext>
          </c:extLst>
        </c:ser>
        <c:ser>
          <c:idx val="1"/>
          <c:order val="1"/>
          <c:tx>
            <c:strRef>
              <c:f>Slovakia!$T$1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Slovakia!$R$2:$R$13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Slovakia!$T$2:$T$13</c:f>
              <c:numCache>
                <c:formatCode>General</c:formatCode>
                <c:ptCount val="12"/>
                <c:pt idx="0">
                  <c:v>-126</c:v>
                </c:pt>
                <c:pt idx="1">
                  <c:v>-36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109</c:v>
                </c:pt>
                <c:pt idx="6">
                  <c:v>0</c:v>
                </c:pt>
                <c:pt idx="7">
                  <c:v>-26</c:v>
                </c:pt>
                <c:pt idx="8">
                  <c:v>-234</c:v>
                </c:pt>
                <c:pt idx="9">
                  <c:v>-383</c:v>
                </c:pt>
                <c:pt idx="10">
                  <c:v>-495</c:v>
                </c:pt>
                <c:pt idx="11">
                  <c:v>-489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B4-41BF-916E-8103FAA0DA61}"/>
            </c:ext>
          </c:extLst>
        </c:ser>
        <c:ser>
          <c:idx val="2"/>
          <c:order val="2"/>
          <c:tx>
            <c:strRef>
              <c:f>Slovakia!$U$1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Slovakia!$R$2:$R$13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Slovakia!$U$2:$U$13</c:f>
              <c:numCache>
                <c:formatCode>General</c:formatCode>
                <c:ptCount val="12"/>
                <c:pt idx="0">
                  <c:v>199</c:v>
                </c:pt>
                <c:pt idx="1">
                  <c:v>142</c:v>
                </c:pt>
                <c:pt idx="2">
                  <c:v>-185</c:v>
                </c:pt>
                <c:pt idx="3">
                  <c:v>-192</c:v>
                </c:pt>
                <c:pt idx="4">
                  <c:v>-318</c:v>
                </c:pt>
                <c:pt idx="5">
                  <c:v>-466</c:v>
                </c:pt>
                <c:pt idx="6">
                  <c:v>-182</c:v>
                </c:pt>
                <c:pt idx="7">
                  <c:v>-185</c:v>
                </c:pt>
                <c:pt idx="8">
                  <c:v>-153</c:v>
                </c:pt>
                <c:pt idx="9">
                  <c:v>-269</c:v>
                </c:pt>
                <c:pt idx="10">
                  <c:v>-172</c:v>
                </c:pt>
                <c:pt idx="11">
                  <c:v>-404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B4-41BF-916E-8103FAA0DA61}"/>
            </c:ext>
          </c:extLst>
        </c:ser>
        <c:ser>
          <c:idx val="3"/>
          <c:order val="3"/>
          <c:tx>
            <c:strRef>
              <c:f>Slovakia!$V$1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Slovakia!$R$2:$R$13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Slovakia!$V$2:$V$13</c:f>
              <c:numCache>
                <c:formatCode>General</c:formatCode>
                <c:ptCount val="12"/>
                <c:pt idx="0">
                  <c:v>-10</c:v>
                </c:pt>
                <c:pt idx="1">
                  <c:v>-107</c:v>
                </c:pt>
                <c:pt idx="2">
                  <c:v>-374</c:v>
                </c:pt>
                <c:pt idx="3">
                  <c:v>-203</c:v>
                </c:pt>
                <c:pt idx="4">
                  <c:v>-219</c:v>
                </c:pt>
                <c:pt idx="5">
                  <c:v>-369</c:v>
                </c:pt>
                <c:pt idx="6">
                  <c:v>-188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B4-41BF-916E-8103FAA0DA61}"/>
            </c:ext>
          </c:extLst>
        </c:ser>
        <c:ser>
          <c:idx val="4"/>
          <c:order val="4"/>
          <c:tx>
            <c:strRef>
              <c:f>Slovakia!$W$1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Slovakia!$R$2:$R$13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Slovakia!$W$2:$W$13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56</c:v>
                </c:pt>
                <c:pt idx="4">
                  <c:v>14</c:v>
                </c:pt>
                <c:pt idx="5">
                  <c:v>0</c:v>
                </c:pt>
                <c:pt idx="6">
                  <c:v>274</c:v>
                </c:pt>
                <c:pt idx="7">
                  <c:v>483</c:v>
                </c:pt>
                <c:pt idx="8">
                  <c:v>621</c:v>
                </c:pt>
                <c:pt idx="9">
                  <c:v>577</c:v>
                </c:pt>
                <c:pt idx="10">
                  <c:v>653</c:v>
                </c:pt>
                <c:pt idx="11">
                  <c:v>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B4-41BF-916E-8103FAA0DA61}"/>
            </c:ext>
          </c:extLst>
        </c:ser>
        <c:ser>
          <c:idx val="5"/>
          <c:order val="5"/>
          <c:tx>
            <c:strRef>
              <c:f>Slovakia!$X$1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Slovakia!$R$2:$R$13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Slovakia!$X$2:$X$13</c:f>
              <c:numCache>
                <c:formatCode>General</c:formatCode>
                <c:ptCount val="12"/>
                <c:pt idx="0">
                  <c:v>0</c:v>
                </c:pt>
                <c:pt idx="1">
                  <c:v>196</c:v>
                </c:pt>
                <c:pt idx="2">
                  <c:v>201</c:v>
                </c:pt>
                <c:pt idx="3">
                  <c:v>147</c:v>
                </c:pt>
                <c:pt idx="4">
                  <c:v>426</c:v>
                </c:pt>
                <c:pt idx="5">
                  <c:v>409</c:v>
                </c:pt>
                <c:pt idx="6">
                  <c:v>533</c:v>
                </c:pt>
                <c:pt idx="7">
                  <c:v>768</c:v>
                </c:pt>
                <c:pt idx="8">
                  <c:v>752</c:v>
                </c:pt>
                <c:pt idx="9">
                  <c:v>743</c:v>
                </c:pt>
                <c:pt idx="10">
                  <c:v>934</c:v>
                </c:pt>
                <c:pt idx="11">
                  <c:v>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8B4-41BF-916E-8103FAA0D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Slovakia!$S$16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Slovakia!$R$17:$R$28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Slovakia!$S$17:$S$28</c:f>
              <c:numCache>
                <c:formatCode>General</c:formatCode>
                <c:ptCount val="12"/>
                <c:pt idx="0">
                  <c:v>610</c:v>
                </c:pt>
                <c:pt idx="1">
                  <c:v>733</c:v>
                </c:pt>
                <c:pt idx="2">
                  <c:v>1503</c:v>
                </c:pt>
                <c:pt idx="3">
                  <c:v>2094</c:v>
                </c:pt>
                <c:pt idx="4">
                  <c:v>2273</c:v>
                </c:pt>
                <c:pt idx="5">
                  <c:v>2684</c:v>
                </c:pt>
                <c:pt idx="6">
                  <c:v>3066</c:v>
                </c:pt>
                <c:pt idx="7">
                  <c:v>3494</c:v>
                </c:pt>
                <c:pt idx="8">
                  <c:v>3745</c:v>
                </c:pt>
                <c:pt idx="9">
                  <c:v>3970</c:v>
                </c:pt>
                <c:pt idx="10">
                  <c:v>4258</c:v>
                </c:pt>
                <c:pt idx="11">
                  <c:v>5041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76-4230-A400-2A713DFBC278}"/>
            </c:ext>
          </c:extLst>
        </c:ser>
        <c:ser>
          <c:idx val="1"/>
          <c:order val="1"/>
          <c:tx>
            <c:strRef>
              <c:f>Slovakia!$T$16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Slovakia!$R$17:$R$28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Slovakia!$T$17:$T$28</c:f>
              <c:numCache>
                <c:formatCode>General</c:formatCode>
                <c:ptCount val="12"/>
                <c:pt idx="0">
                  <c:v>4027</c:v>
                </c:pt>
                <c:pt idx="1">
                  <c:v>6999</c:v>
                </c:pt>
                <c:pt idx="2">
                  <c:v>9412</c:v>
                </c:pt>
                <c:pt idx="3">
                  <c:v>10664</c:v>
                </c:pt>
                <c:pt idx="4">
                  <c:v>11042</c:v>
                </c:pt>
                <c:pt idx="5">
                  <c:v>11490</c:v>
                </c:pt>
                <c:pt idx="6">
                  <c:v>11476</c:v>
                </c:pt>
                <c:pt idx="7">
                  <c:v>11409</c:v>
                </c:pt>
                <c:pt idx="8">
                  <c:v>11884</c:v>
                </c:pt>
                <c:pt idx="9">
                  <c:v>12904</c:v>
                </c:pt>
                <c:pt idx="10">
                  <c:v>16103</c:v>
                </c:pt>
                <c:pt idx="11">
                  <c:v>19168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76-4230-A400-2A713DFBC278}"/>
            </c:ext>
          </c:extLst>
        </c:ser>
        <c:ser>
          <c:idx val="2"/>
          <c:order val="2"/>
          <c:tx>
            <c:strRef>
              <c:f>Slovakia!$U$16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Slovakia!$R$17:$R$28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Slovakia!$U$17:$U$28</c:f>
              <c:numCache>
                <c:formatCode>General</c:formatCode>
                <c:ptCount val="12"/>
                <c:pt idx="0">
                  <c:v>-63</c:v>
                </c:pt>
                <c:pt idx="1">
                  <c:v>-441</c:v>
                </c:pt>
                <c:pt idx="2">
                  <c:v>-627</c:v>
                </c:pt>
                <c:pt idx="3">
                  <c:v>-605</c:v>
                </c:pt>
                <c:pt idx="4">
                  <c:v>-680</c:v>
                </c:pt>
                <c:pt idx="5">
                  <c:v>-625</c:v>
                </c:pt>
                <c:pt idx="6">
                  <c:v>-661</c:v>
                </c:pt>
                <c:pt idx="7">
                  <c:v>-572</c:v>
                </c:pt>
                <c:pt idx="8">
                  <c:v>-402</c:v>
                </c:pt>
                <c:pt idx="9">
                  <c:v>334</c:v>
                </c:pt>
                <c:pt idx="10">
                  <c:v>2066</c:v>
                </c:pt>
                <c:pt idx="11">
                  <c:v>4796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76-4230-A400-2A713DFBC278}"/>
            </c:ext>
          </c:extLst>
        </c:ser>
        <c:ser>
          <c:idx val="3"/>
          <c:order val="3"/>
          <c:tx>
            <c:strRef>
              <c:f>Slovakia!$V$16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Slovakia!$R$17:$R$28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Slovakia!$V$17:$V$28</c:f>
              <c:numCache>
                <c:formatCode>General</c:formatCode>
                <c:ptCount val="12"/>
                <c:pt idx="0">
                  <c:v>-49</c:v>
                </c:pt>
                <c:pt idx="1">
                  <c:v>0</c:v>
                </c:pt>
                <c:pt idx="2">
                  <c:v>-269</c:v>
                </c:pt>
                <c:pt idx="3">
                  <c:v>-148</c:v>
                </c:pt>
                <c:pt idx="4">
                  <c:v>-270</c:v>
                </c:pt>
                <c:pt idx="5">
                  <c:v>-69</c:v>
                </c:pt>
                <c:pt idx="6">
                  <c:v>-203</c:v>
                </c:pt>
                <c:pt idx="7">
                  <c:v>-391</c:v>
                </c:pt>
                <c:pt idx="8">
                  <c:v>-493</c:v>
                </c:pt>
                <c:pt idx="9">
                  <c:v>-853</c:v>
                </c:pt>
                <c:pt idx="10">
                  <c:v>-905</c:v>
                </c:pt>
                <c:pt idx="11">
                  <c:v>-1059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76-4230-A400-2A713DFBC278}"/>
            </c:ext>
          </c:extLst>
        </c:ser>
        <c:ser>
          <c:idx val="4"/>
          <c:order val="4"/>
          <c:tx>
            <c:strRef>
              <c:f>Slovakia!$W$16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Slovakia!$R$17:$R$28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Slovakia!$W$17:$W$28</c:f>
              <c:numCache>
                <c:formatCode>General</c:formatCode>
                <c:ptCount val="12"/>
                <c:pt idx="0">
                  <c:v>0</c:v>
                </c:pt>
                <c:pt idx="1">
                  <c:v>-225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99</c:v>
                </c:pt>
                <c:pt idx="8">
                  <c:v>188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76-4230-A400-2A713DFBC278}"/>
            </c:ext>
          </c:extLst>
        </c:ser>
        <c:ser>
          <c:idx val="5"/>
          <c:order val="5"/>
          <c:tx>
            <c:strRef>
              <c:f>Slovakia!$X$16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Slovakia!$R$17:$R$28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Slovakia!$X$17:$X$28</c:f>
              <c:numCache>
                <c:formatCode>General</c:formatCode>
                <c:ptCount val="12"/>
                <c:pt idx="0">
                  <c:v>1118</c:v>
                </c:pt>
                <c:pt idx="1">
                  <c:v>903</c:v>
                </c:pt>
                <c:pt idx="2">
                  <c:v>361</c:v>
                </c:pt>
                <c:pt idx="3">
                  <c:v>425</c:v>
                </c:pt>
                <c:pt idx="4">
                  <c:v>259</c:v>
                </c:pt>
                <c:pt idx="5">
                  <c:v>198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-266</c:v>
                </c:pt>
                <c:pt idx="10">
                  <c:v>-302</c:v>
                </c:pt>
                <c:pt idx="11">
                  <c:v>-379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76-4230-A400-2A713DFBC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France!$V$16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France!$T$17:$T$28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France!$V$17:$V$28</c:f>
              <c:numCache>
                <c:formatCode>General</c:formatCode>
                <c:ptCount val="12"/>
                <c:pt idx="0">
                  <c:v>6390</c:v>
                </c:pt>
                <c:pt idx="1">
                  <c:v>7653</c:v>
                </c:pt>
                <c:pt idx="2">
                  <c:v>9304</c:v>
                </c:pt>
                <c:pt idx="3">
                  <c:v>14644</c:v>
                </c:pt>
                <c:pt idx="4">
                  <c:v>18103</c:v>
                </c:pt>
                <c:pt idx="5">
                  <c:v>21476</c:v>
                </c:pt>
                <c:pt idx="6">
                  <c:v>27845</c:v>
                </c:pt>
                <c:pt idx="7">
                  <c:v>33469</c:v>
                </c:pt>
                <c:pt idx="8">
                  <c:v>37266</c:v>
                </c:pt>
                <c:pt idx="9">
                  <c:v>43073</c:v>
                </c:pt>
                <c:pt idx="10">
                  <c:v>46415</c:v>
                </c:pt>
                <c:pt idx="11">
                  <c:v>61857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9F-40E4-B796-12312EF12B93}"/>
            </c:ext>
          </c:extLst>
        </c:ser>
        <c:ser>
          <c:idx val="1"/>
          <c:order val="1"/>
          <c:tx>
            <c:strRef>
              <c:f>France!$W$16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France!$T$17:$T$28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France!$W$17:$W$28</c:f>
              <c:numCache>
                <c:formatCode>General</c:formatCode>
                <c:ptCount val="12"/>
                <c:pt idx="0">
                  <c:v>6368</c:v>
                </c:pt>
                <c:pt idx="1">
                  <c:v>7793</c:v>
                </c:pt>
                <c:pt idx="2">
                  <c:v>10804</c:v>
                </c:pt>
                <c:pt idx="3">
                  <c:v>17331</c:v>
                </c:pt>
                <c:pt idx="4">
                  <c:v>22094</c:v>
                </c:pt>
                <c:pt idx="5">
                  <c:v>23288</c:v>
                </c:pt>
                <c:pt idx="6">
                  <c:v>23711</c:v>
                </c:pt>
                <c:pt idx="7">
                  <c:v>28184</c:v>
                </c:pt>
                <c:pt idx="8">
                  <c:v>32449</c:v>
                </c:pt>
                <c:pt idx="9">
                  <c:v>36513</c:v>
                </c:pt>
                <c:pt idx="10">
                  <c:v>39069</c:v>
                </c:pt>
                <c:pt idx="11">
                  <c:v>48342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9F-40E4-B796-12312EF12B93}"/>
            </c:ext>
          </c:extLst>
        </c:ser>
        <c:ser>
          <c:idx val="2"/>
          <c:order val="2"/>
          <c:tx>
            <c:strRef>
              <c:f>France!$X$16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France!$T$17:$T$28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France!$X$17:$X$28</c:f>
              <c:numCache>
                <c:formatCode>General</c:formatCode>
                <c:ptCount val="12"/>
                <c:pt idx="0">
                  <c:v>-3055</c:v>
                </c:pt>
                <c:pt idx="1">
                  <c:v>-7479</c:v>
                </c:pt>
                <c:pt idx="2">
                  <c:v>0</c:v>
                </c:pt>
                <c:pt idx="3">
                  <c:v>16088</c:v>
                </c:pt>
                <c:pt idx="4">
                  <c:v>17387</c:v>
                </c:pt>
                <c:pt idx="5">
                  <c:v>18655</c:v>
                </c:pt>
                <c:pt idx="6">
                  <c:v>17544</c:v>
                </c:pt>
                <c:pt idx="7">
                  <c:v>19685</c:v>
                </c:pt>
                <c:pt idx="8">
                  <c:v>23259</c:v>
                </c:pt>
                <c:pt idx="9">
                  <c:v>31463</c:v>
                </c:pt>
                <c:pt idx="10">
                  <c:v>46342</c:v>
                </c:pt>
                <c:pt idx="11">
                  <c:v>55679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9F-40E4-B796-12312EF12B93}"/>
            </c:ext>
          </c:extLst>
        </c:ser>
        <c:ser>
          <c:idx val="3"/>
          <c:order val="3"/>
          <c:tx>
            <c:strRef>
              <c:f>France!$Y$16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France!$T$17:$T$28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France!$Y$17:$Y$28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-2019</c:v>
                </c:pt>
                <c:pt idx="3">
                  <c:v>-3719</c:v>
                </c:pt>
                <c:pt idx="4">
                  <c:v>-2460</c:v>
                </c:pt>
                <c:pt idx="5">
                  <c:v>-1019</c:v>
                </c:pt>
                <c:pt idx="6">
                  <c:v>-1222</c:v>
                </c:pt>
                <c:pt idx="7">
                  <c:v>-1342</c:v>
                </c:pt>
                <c:pt idx="8">
                  <c:v>-964</c:v>
                </c:pt>
                <c:pt idx="9">
                  <c:v>-547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9F-40E4-B796-12312EF12B93}"/>
            </c:ext>
          </c:extLst>
        </c:ser>
        <c:ser>
          <c:idx val="4"/>
          <c:order val="4"/>
          <c:tx>
            <c:strRef>
              <c:f>France!$Z$16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France!$T$17:$T$28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France!$Z$17:$Z$28</c:f>
              <c:numCache>
                <c:formatCode>General</c:formatCode>
                <c:ptCount val="12"/>
                <c:pt idx="0">
                  <c:v>-636</c:v>
                </c:pt>
                <c:pt idx="1">
                  <c:v>-4298</c:v>
                </c:pt>
                <c:pt idx="2">
                  <c:v>444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-1622</c:v>
                </c:pt>
                <c:pt idx="11">
                  <c:v>-3595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9F-40E4-B796-12312EF12B93}"/>
            </c:ext>
          </c:extLst>
        </c:ser>
        <c:ser>
          <c:idx val="5"/>
          <c:order val="5"/>
          <c:tx>
            <c:strRef>
              <c:f>France!$AA$16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France!$T$17:$T$28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France!$AA$17:$AA$28</c:f>
              <c:numCache>
                <c:formatCode>General</c:formatCode>
                <c:ptCount val="12"/>
                <c:pt idx="0">
                  <c:v>7735</c:v>
                </c:pt>
                <c:pt idx="1">
                  <c:v>4436</c:v>
                </c:pt>
                <c:pt idx="2">
                  <c:v>-962</c:v>
                </c:pt>
                <c:pt idx="3">
                  <c:v>-4797</c:v>
                </c:pt>
                <c:pt idx="4">
                  <c:v>-4249</c:v>
                </c:pt>
                <c:pt idx="5">
                  <c:v>-4883</c:v>
                </c:pt>
                <c:pt idx="6">
                  <c:v>-6865</c:v>
                </c:pt>
                <c:pt idx="7">
                  <c:v>-7401</c:v>
                </c:pt>
                <c:pt idx="8">
                  <c:v>-7060</c:v>
                </c:pt>
                <c:pt idx="9">
                  <c:v>-7601</c:v>
                </c:pt>
                <c:pt idx="10">
                  <c:v>-8948</c:v>
                </c:pt>
                <c:pt idx="11">
                  <c:v>-6969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9F-40E4-B796-12312EF12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Hungary!$V$1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Hungary!$T$2:$T$13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Hungary!$V$2:$V$13</c:f>
              <c:numCache>
                <c:formatCode>General</c:formatCode>
                <c:ptCount val="12"/>
                <c:pt idx="0">
                  <c:v>-1211.7053335587343</c:v>
                </c:pt>
                <c:pt idx="1">
                  <c:v>-2014.1354488750039</c:v>
                </c:pt>
                <c:pt idx="2">
                  <c:v>-2548</c:v>
                </c:pt>
                <c:pt idx="3">
                  <c:v>-3015.7592079961141</c:v>
                </c:pt>
                <c:pt idx="4">
                  <c:v>-2640</c:v>
                </c:pt>
                <c:pt idx="5">
                  <c:v>-2210</c:v>
                </c:pt>
                <c:pt idx="6">
                  <c:v>-2163</c:v>
                </c:pt>
                <c:pt idx="7">
                  <c:v>-2370</c:v>
                </c:pt>
                <c:pt idx="8">
                  <c:v>-2873.9715149081749</c:v>
                </c:pt>
                <c:pt idx="9">
                  <c:v>-3169.7417006529577</c:v>
                </c:pt>
                <c:pt idx="10">
                  <c:v>-3086.875472814485</c:v>
                </c:pt>
                <c:pt idx="11">
                  <c:v>-3177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65-4084-9D91-E2FDBB2FF4E2}"/>
            </c:ext>
          </c:extLst>
        </c:ser>
        <c:ser>
          <c:idx val="1"/>
          <c:order val="1"/>
          <c:tx>
            <c:strRef>
              <c:f>Hungary!$W$1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Hungary!$T$2:$T$13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Hungary!$W$2:$W$13</c:f>
              <c:numCache>
                <c:formatCode>General</c:formatCode>
                <c:ptCount val="12"/>
                <c:pt idx="0">
                  <c:v>-472.70533355873431</c:v>
                </c:pt>
                <c:pt idx="1">
                  <c:v>-199.13544887500393</c:v>
                </c:pt>
                <c:pt idx="2">
                  <c:v>81</c:v>
                </c:pt>
                <c:pt idx="3">
                  <c:v>102.24079200388587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371.02848509182513</c:v>
                </c:pt>
                <c:pt idx="9">
                  <c:v>885.25829934704234</c:v>
                </c:pt>
                <c:pt idx="10">
                  <c:v>1586.124527185515</c:v>
                </c:pt>
                <c:pt idx="11">
                  <c:v>1462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65-4084-9D91-E2FDBB2FF4E2}"/>
            </c:ext>
          </c:extLst>
        </c:ser>
        <c:ser>
          <c:idx val="2"/>
          <c:order val="2"/>
          <c:tx>
            <c:strRef>
              <c:f>Hungary!$X$1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Hungary!$T$2:$T$13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Hungary!$X$2:$X$13</c:f>
              <c:numCache>
                <c:formatCode>General</c:formatCode>
                <c:ptCount val="12"/>
                <c:pt idx="0">
                  <c:v>278.29466644126569</c:v>
                </c:pt>
                <c:pt idx="1">
                  <c:v>445.86455112499607</c:v>
                </c:pt>
                <c:pt idx="2">
                  <c:v>0</c:v>
                </c:pt>
                <c:pt idx="3">
                  <c:v>74.240792003885872</c:v>
                </c:pt>
                <c:pt idx="4">
                  <c:v>124</c:v>
                </c:pt>
                <c:pt idx="5">
                  <c:v>145</c:v>
                </c:pt>
                <c:pt idx="6">
                  <c:v>527</c:v>
                </c:pt>
                <c:pt idx="7">
                  <c:v>338</c:v>
                </c:pt>
                <c:pt idx="8">
                  <c:v>588.02848509182513</c:v>
                </c:pt>
                <c:pt idx="9">
                  <c:v>804.25829934704234</c:v>
                </c:pt>
                <c:pt idx="10">
                  <c:v>1012.124527185515</c:v>
                </c:pt>
                <c:pt idx="11">
                  <c:v>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65-4084-9D91-E2FDBB2FF4E2}"/>
            </c:ext>
          </c:extLst>
        </c:ser>
        <c:ser>
          <c:idx val="3"/>
          <c:order val="3"/>
          <c:tx>
            <c:strRef>
              <c:f>Hungary!$Y$1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Hungary!$T$2:$T$13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Hungary!$Y$2:$Y$13</c:f>
              <c:numCache>
                <c:formatCode>General</c:formatCode>
                <c:ptCount val="12"/>
                <c:pt idx="0">
                  <c:v>-450.70533355873431</c:v>
                </c:pt>
                <c:pt idx="1">
                  <c:v>-799.13544887500393</c:v>
                </c:pt>
                <c:pt idx="2">
                  <c:v>-1393</c:v>
                </c:pt>
                <c:pt idx="3">
                  <c:v>-1488.7592079961141</c:v>
                </c:pt>
                <c:pt idx="4">
                  <c:v>-1619</c:v>
                </c:pt>
                <c:pt idx="5">
                  <c:v>-2245</c:v>
                </c:pt>
                <c:pt idx="6">
                  <c:v>-2147</c:v>
                </c:pt>
                <c:pt idx="7">
                  <c:v>-2495</c:v>
                </c:pt>
                <c:pt idx="8">
                  <c:v>-2786.9715149081749</c:v>
                </c:pt>
                <c:pt idx="9">
                  <c:v>-2806.7417006529577</c:v>
                </c:pt>
                <c:pt idx="10">
                  <c:v>-2708.875472814485</c:v>
                </c:pt>
                <c:pt idx="11">
                  <c:v>-2384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65-4084-9D91-E2FDBB2FF4E2}"/>
            </c:ext>
          </c:extLst>
        </c:ser>
        <c:ser>
          <c:idx val="4"/>
          <c:order val="4"/>
          <c:tx>
            <c:strRef>
              <c:f>Hungary!$Z$1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Hungary!$T$2:$T$13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Hungary!$Z$2:$Z$13</c:f>
              <c:numCache>
                <c:formatCode>General</c:formatCode>
                <c:ptCount val="12"/>
                <c:pt idx="0">
                  <c:v>2.2336074578815897</c:v>
                </c:pt>
                <c:pt idx="1">
                  <c:v>0</c:v>
                </c:pt>
                <c:pt idx="2">
                  <c:v>-343.08119443225951</c:v>
                </c:pt>
                <c:pt idx="3">
                  <c:v>-592.65268911779276</c:v>
                </c:pt>
                <c:pt idx="4">
                  <c:v>-684.87810671146144</c:v>
                </c:pt>
                <c:pt idx="5">
                  <c:v>-822.95382327452535</c:v>
                </c:pt>
                <c:pt idx="6">
                  <c:v>-814.73250452031061</c:v>
                </c:pt>
                <c:pt idx="7">
                  <c:v>-1177.4715033113316</c:v>
                </c:pt>
                <c:pt idx="8">
                  <c:v>-1525.0674739097449</c:v>
                </c:pt>
                <c:pt idx="9">
                  <c:v>-1418.0886466338852</c:v>
                </c:pt>
                <c:pt idx="10">
                  <c:v>-1406.8095992976159</c:v>
                </c:pt>
                <c:pt idx="11">
                  <c:v>-1769.9999999999854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65-4084-9D91-E2FDBB2FF4E2}"/>
            </c:ext>
          </c:extLst>
        </c:ser>
        <c:ser>
          <c:idx val="5"/>
          <c:order val="5"/>
          <c:tx>
            <c:strRef>
              <c:f>Hungary!$AA$1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Hungary!$T$2:$T$13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Hungary!$AA$2:$AA$13</c:f>
              <c:numCache>
                <c:formatCode>General</c:formatCode>
                <c:ptCount val="12"/>
                <c:pt idx="0">
                  <c:v>0</c:v>
                </c:pt>
                <c:pt idx="1">
                  <c:v>82.810180100335856</c:v>
                </c:pt>
                <c:pt idx="2">
                  <c:v>101.69784248674114</c:v>
                </c:pt>
                <c:pt idx="3">
                  <c:v>0</c:v>
                </c:pt>
                <c:pt idx="4">
                  <c:v>435.78242081018107</c:v>
                </c:pt>
                <c:pt idx="5">
                  <c:v>253.11830399594328</c:v>
                </c:pt>
                <c:pt idx="6">
                  <c:v>212.01012192802591</c:v>
                </c:pt>
                <c:pt idx="7">
                  <c:v>141.18856581365981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65-4084-9D91-E2FDBB2FF4E2}"/>
            </c:ext>
          </c:extLst>
        </c:ser>
        <c:ser>
          <c:idx val="6"/>
          <c:order val="6"/>
          <c:tx>
            <c:strRef>
              <c:f>Hungary!$U$1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Hungary!$U$2:$U$13</c:f>
              <c:numCache>
                <c:formatCode>General</c:formatCode>
                <c:ptCount val="12"/>
                <c:pt idx="0">
                  <c:v>-428.70533355873431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79-4AB5-BEEF-8FDDF2EC9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Hungary!$V$16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Hungary!$T$17:$T$28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Hungary!$V$17:$V$28</c:f>
              <c:numCache>
                <c:formatCode>General</c:formatCode>
                <c:ptCount val="12"/>
                <c:pt idx="0">
                  <c:v>-616</c:v>
                </c:pt>
                <c:pt idx="1">
                  <c:v>-36</c:v>
                </c:pt>
                <c:pt idx="2">
                  <c:v>384</c:v>
                </c:pt>
                <c:pt idx="3">
                  <c:v>1320</c:v>
                </c:pt>
                <c:pt idx="4">
                  <c:v>1574</c:v>
                </c:pt>
                <c:pt idx="5">
                  <c:v>1501</c:v>
                </c:pt>
                <c:pt idx="6">
                  <c:v>2299</c:v>
                </c:pt>
                <c:pt idx="7">
                  <c:v>3047</c:v>
                </c:pt>
                <c:pt idx="8">
                  <c:v>3585</c:v>
                </c:pt>
                <c:pt idx="9">
                  <c:v>4135</c:v>
                </c:pt>
                <c:pt idx="10">
                  <c:v>3413</c:v>
                </c:pt>
                <c:pt idx="11">
                  <c:v>3823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5-48E8-BDCE-4ECB07D9C18B}"/>
            </c:ext>
          </c:extLst>
        </c:ser>
        <c:ser>
          <c:idx val="1"/>
          <c:order val="1"/>
          <c:tx>
            <c:strRef>
              <c:f>Hungary!$W$16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Hungary!$T$17:$T$28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Hungary!$W$17:$W$28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5850</c:v>
                </c:pt>
                <c:pt idx="3">
                  <c:v>11153</c:v>
                </c:pt>
                <c:pt idx="4">
                  <c:v>12379</c:v>
                </c:pt>
                <c:pt idx="5">
                  <c:v>12949</c:v>
                </c:pt>
                <c:pt idx="6">
                  <c:v>13287</c:v>
                </c:pt>
                <c:pt idx="7">
                  <c:v>13247</c:v>
                </c:pt>
                <c:pt idx="8">
                  <c:v>13813</c:v>
                </c:pt>
                <c:pt idx="9">
                  <c:v>14744</c:v>
                </c:pt>
                <c:pt idx="10">
                  <c:v>18792</c:v>
                </c:pt>
                <c:pt idx="11">
                  <c:v>23744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5-48E8-BDCE-4ECB07D9C18B}"/>
            </c:ext>
          </c:extLst>
        </c:ser>
        <c:ser>
          <c:idx val="2"/>
          <c:order val="2"/>
          <c:tx>
            <c:strRef>
              <c:f>Hungary!$X$16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Hungary!$T$17:$T$28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Hungary!$X$17:$X$28</c:f>
              <c:numCache>
                <c:formatCode>General</c:formatCode>
                <c:ptCount val="12"/>
                <c:pt idx="0">
                  <c:v>-2041</c:v>
                </c:pt>
                <c:pt idx="1">
                  <c:v>-2773</c:v>
                </c:pt>
                <c:pt idx="2">
                  <c:v>-3148</c:v>
                </c:pt>
                <c:pt idx="3">
                  <c:v>-2924</c:v>
                </c:pt>
                <c:pt idx="4">
                  <c:v>-2987</c:v>
                </c:pt>
                <c:pt idx="5">
                  <c:v>-3265</c:v>
                </c:pt>
                <c:pt idx="6">
                  <c:v>-3513</c:v>
                </c:pt>
                <c:pt idx="7">
                  <c:v>-3466</c:v>
                </c:pt>
                <c:pt idx="8">
                  <c:v>-2988</c:v>
                </c:pt>
                <c:pt idx="9">
                  <c:v>-1393</c:v>
                </c:pt>
                <c:pt idx="10">
                  <c:v>3501</c:v>
                </c:pt>
                <c:pt idx="11">
                  <c:v>9125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C5-48E8-BDCE-4ECB07D9C18B}"/>
            </c:ext>
          </c:extLst>
        </c:ser>
        <c:ser>
          <c:idx val="3"/>
          <c:order val="3"/>
          <c:tx>
            <c:strRef>
              <c:f>Hungary!$Y$16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Hungary!$T$17:$T$28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Hungary!$Y$17:$Y$28</c:f>
              <c:numCache>
                <c:formatCode>General</c:formatCode>
                <c:ptCount val="12"/>
                <c:pt idx="0">
                  <c:v>89</c:v>
                </c:pt>
                <c:pt idx="1">
                  <c:v>561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-345</c:v>
                </c:pt>
                <c:pt idx="10">
                  <c:v>-1954</c:v>
                </c:pt>
                <c:pt idx="11">
                  <c:v>-2274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C5-48E8-BDCE-4ECB07D9C18B}"/>
            </c:ext>
          </c:extLst>
        </c:ser>
        <c:ser>
          <c:idx val="4"/>
          <c:order val="4"/>
          <c:tx>
            <c:strRef>
              <c:f>Hungary!$Z$16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Hungary!$T$17:$T$28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Hungary!$Z$17:$Z$28</c:f>
              <c:numCache>
                <c:formatCode>General</c:formatCode>
                <c:ptCount val="12"/>
                <c:pt idx="0">
                  <c:v>-2175</c:v>
                </c:pt>
                <c:pt idx="1">
                  <c:v>-2001</c:v>
                </c:pt>
                <c:pt idx="2">
                  <c:v>-706</c:v>
                </c:pt>
                <c:pt idx="3">
                  <c:v>-415</c:v>
                </c:pt>
                <c:pt idx="4">
                  <c:v>-386</c:v>
                </c:pt>
                <c:pt idx="5">
                  <c:v>-849</c:v>
                </c:pt>
                <c:pt idx="6">
                  <c:v>-704</c:v>
                </c:pt>
                <c:pt idx="7">
                  <c:v>-327</c:v>
                </c:pt>
                <c:pt idx="8">
                  <c:v>-30</c:v>
                </c:pt>
                <c:pt idx="9">
                  <c:v>0</c:v>
                </c:pt>
                <c:pt idx="10">
                  <c:v>-1262</c:v>
                </c:pt>
                <c:pt idx="11">
                  <c:v>-630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C5-48E8-BDCE-4ECB07D9C18B}"/>
            </c:ext>
          </c:extLst>
        </c:ser>
        <c:ser>
          <c:idx val="5"/>
          <c:order val="5"/>
          <c:tx>
            <c:strRef>
              <c:f>Hungary!$AA$16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Hungary!$T$17:$T$28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Hungary!$AA$17:$AA$28</c:f>
              <c:numCache>
                <c:formatCode>General</c:formatCode>
                <c:ptCount val="12"/>
                <c:pt idx="0">
                  <c:v>1092</c:v>
                </c:pt>
                <c:pt idx="1">
                  <c:v>1734</c:v>
                </c:pt>
                <c:pt idx="2">
                  <c:v>1245</c:v>
                </c:pt>
                <c:pt idx="3">
                  <c:v>1604</c:v>
                </c:pt>
                <c:pt idx="4">
                  <c:v>2020</c:v>
                </c:pt>
                <c:pt idx="5">
                  <c:v>1610</c:v>
                </c:pt>
                <c:pt idx="6">
                  <c:v>1284</c:v>
                </c:pt>
                <c:pt idx="7">
                  <c:v>1556</c:v>
                </c:pt>
                <c:pt idx="8">
                  <c:v>1621</c:v>
                </c:pt>
                <c:pt idx="9">
                  <c:v>1350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C5-48E8-BDCE-4ECB07D9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Bulgaria!$S$1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Bulgaria!$R$2:$R$13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Bulgaria!$S$2:$S$13</c:f>
              <c:numCache>
                <c:formatCode>General</c:formatCode>
                <c:ptCount val="12"/>
                <c:pt idx="0">
                  <c:v>-869</c:v>
                </c:pt>
                <c:pt idx="1">
                  <c:v>-1688</c:v>
                </c:pt>
                <c:pt idx="2">
                  <c:v>-2216</c:v>
                </c:pt>
                <c:pt idx="3">
                  <c:v>-2891</c:v>
                </c:pt>
                <c:pt idx="4">
                  <c:v>-3681</c:v>
                </c:pt>
                <c:pt idx="5">
                  <c:v>-4330</c:v>
                </c:pt>
                <c:pt idx="6">
                  <c:v>-5194</c:v>
                </c:pt>
                <c:pt idx="7">
                  <c:v>-5934</c:v>
                </c:pt>
                <c:pt idx="8">
                  <c:v>-6218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75-473D-AFEB-B25A3A921F5B}"/>
            </c:ext>
          </c:extLst>
        </c:ser>
        <c:ser>
          <c:idx val="1"/>
          <c:order val="1"/>
          <c:tx>
            <c:strRef>
              <c:f>Bulgaria!$T$1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Bulgaria!$R$2:$R$13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Bulgaria!$T$2:$T$13</c:f>
              <c:numCache>
                <c:formatCode>General</c:formatCode>
                <c:ptCount val="12"/>
                <c:pt idx="0">
                  <c:v>-581</c:v>
                </c:pt>
                <c:pt idx="1">
                  <c:v>-620</c:v>
                </c:pt>
                <c:pt idx="2">
                  <c:v>-584</c:v>
                </c:pt>
                <c:pt idx="3">
                  <c:v>-669</c:v>
                </c:pt>
                <c:pt idx="4">
                  <c:v>-1131</c:v>
                </c:pt>
                <c:pt idx="5">
                  <c:v>-1236</c:v>
                </c:pt>
                <c:pt idx="6">
                  <c:v>-1976</c:v>
                </c:pt>
                <c:pt idx="7">
                  <c:v>-2538</c:v>
                </c:pt>
                <c:pt idx="8">
                  <c:v>-2717</c:v>
                </c:pt>
                <c:pt idx="9">
                  <c:v>-2771</c:v>
                </c:pt>
                <c:pt idx="10">
                  <c:v>-2795</c:v>
                </c:pt>
                <c:pt idx="11">
                  <c:v>-2860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75-473D-AFEB-B25A3A921F5B}"/>
            </c:ext>
          </c:extLst>
        </c:ser>
        <c:ser>
          <c:idx val="2"/>
          <c:order val="2"/>
          <c:tx>
            <c:strRef>
              <c:f>Bulgaria!$U$1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Bulgaria!$R$2:$R$13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Bulgaria!$U$2:$U$13</c:f>
              <c:numCache>
                <c:formatCode>General</c:formatCode>
                <c:ptCount val="12"/>
                <c:pt idx="0">
                  <c:v>-27</c:v>
                </c:pt>
                <c:pt idx="1">
                  <c:v>-87</c:v>
                </c:pt>
                <c:pt idx="2">
                  <c:v>-309</c:v>
                </c:pt>
                <c:pt idx="3">
                  <c:v>-508</c:v>
                </c:pt>
                <c:pt idx="4">
                  <c:v>-756</c:v>
                </c:pt>
                <c:pt idx="5">
                  <c:v>-672</c:v>
                </c:pt>
                <c:pt idx="6">
                  <c:v>-984</c:v>
                </c:pt>
                <c:pt idx="7">
                  <c:v>-1482</c:v>
                </c:pt>
                <c:pt idx="8">
                  <c:v>-1659</c:v>
                </c:pt>
                <c:pt idx="9">
                  <c:v>-1778</c:v>
                </c:pt>
                <c:pt idx="10">
                  <c:v>-2006</c:v>
                </c:pt>
                <c:pt idx="11">
                  <c:v>-2452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75-473D-AFEB-B25A3A921F5B}"/>
            </c:ext>
          </c:extLst>
        </c:ser>
        <c:ser>
          <c:idx val="3"/>
          <c:order val="3"/>
          <c:tx>
            <c:strRef>
              <c:f>Bulgaria!$V$1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Bulgaria!$R$2:$R$13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Bulgaria!$V$2:$V$13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75-473D-AFEB-B25A3A921F5B}"/>
            </c:ext>
          </c:extLst>
        </c:ser>
        <c:ser>
          <c:idx val="4"/>
          <c:order val="4"/>
          <c:tx>
            <c:strRef>
              <c:f>Bulgaria!$W$1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Bulgaria!$R$2:$R$13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Bulgaria!$W$2:$W$13</c:f>
              <c:numCache>
                <c:formatCode>General</c:formatCode>
                <c:ptCount val="12"/>
                <c:pt idx="0">
                  <c:v>54</c:v>
                </c:pt>
                <c:pt idx="1">
                  <c:v>19</c:v>
                </c:pt>
                <c:pt idx="2">
                  <c:v>210</c:v>
                </c:pt>
                <c:pt idx="3">
                  <c:v>242</c:v>
                </c:pt>
                <c:pt idx="4">
                  <c:v>474</c:v>
                </c:pt>
                <c:pt idx="5">
                  <c:v>686</c:v>
                </c:pt>
                <c:pt idx="6">
                  <c:v>587</c:v>
                </c:pt>
                <c:pt idx="7">
                  <c:v>648</c:v>
                </c:pt>
                <c:pt idx="8">
                  <c:v>550</c:v>
                </c:pt>
                <c:pt idx="9">
                  <c:v>630</c:v>
                </c:pt>
                <c:pt idx="10">
                  <c:v>643</c:v>
                </c:pt>
                <c:pt idx="11">
                  <c:v>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75-473D-AFEB-B25A3A921F5B}"/>
            </c:ext>
          </c:extLst>
        </c:ser>
        <c:ser>
          <c:idx val="5"/>
          <c:order val="5"/>
          <c:tx>
            <c:strRef>
              <c:f>Bulgaria!$X$1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Bulgaria!$R$2:$R$13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Bulgaria!$X$2:$X$13</c:f>
              <c:numCache>
                <c:formatCode>General</c:formatCode>
                <c:ptCount val="12"/>
                <c:pt idx="0">
                  <c:v>177</c:v>
                </c:pt>
                <c:pt idx="1">
                  <c:v>337</c:v>
                </c:pt>
                <c:pt idx="2">
                  <c:v>587</c:v>
                </c:pt>
                <c:pt idx="3">
                  <c:v>638</c:v>
                </c:pt>
                <c:pt idx="4">
                  <c:v>1038</c:v>
                </c:pt>
                <c:pt idx="5">
                  <c:v>1459</c:v>
                </c:pt>
                <c:pt idx="6">
                  <c:v>1512</c:v>
                </c:pt>
                <c:pt idx="7">
                  <c:v>1617</c:v>
                </c:pt>
                <c:pt idx="8">
                  <c:v>1881</c:v>
                </c:pt>
                <c:pt idx="9">
                  <c:v>2066</c:v>
                </c:pt>
                <c:pt idx="10">
                  <c:v>2239</c:v>
                </c:pt>
                <c:pt idx="11">
                  <c:v>2417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75-473D-AFEB-B25A3A921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6"/>
          <c:order val="0"/>
          <c:tx>
            <c:strRef>
              <c:f>Taiwan!$U$1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Taiwan!$T$2:$T$13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Taiwan!$U$2:$U$13</c:f>
              <c:numCache>
                <c:formatCode>General</c:formatCode>
                <c:ptCount val="12"/>
                <c:pt idx="0">
                  <c:v>-3948</c:v>
                </c:pt>
                <c:pt idx="1">
                  <c:v>-8575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6B7-4B24-A8B1-AD85996AE39E}"/>
            </c:ext>
          </c:extLst>
        </c:ser>
        <c:ser>
          <c:idx val="0"/>
          <c:order val="1"/>
          <c:tx>
            <c:strRef>
              <c:f>Taiwan!$V$1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Taiwan!$T$2:$T$13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Taiwan!$V$2:$V$13</c:f>
              <c:numCache>
                <c:formatCode>General</c:formatCode>
                <c:ptCount val="12"/>
                <c:pt idx="0">
                  <c:v>-1759</c:v>
                </c:pt>
                <c:pt idx="1">
                  <c:v>-6882</c:v>
                </c:pt>
                <c:pt idx="2">
                  <c:v>-8661</c:v>
                </c:pt>
                <c:pt idx="3">
                  <c:v>-11724</c:v>
                </c:pt>
                <c:pt idx="4">
                  <c:v>-16869</c:v>
                </c:pt>
                <c:pt idx="5">
                  <c:v>-18812</c:v>
                </c:pt>
                <c:pt idx="6">
                  <c:v>-22966</c:v>
                </c:pt>
                <c:pt idx="7">
                  <c:v>-25394</c:v>
                </c:pt>
                <c:pt idx="8">
                  <c:v>-27710</c:v>
                </c:pt>
                <c:pt idx="9">
                  <c:v>-31704</c:v>
                </c:pt>
                <c:pt idx="10">
                  <c:v>-34043</c:v>
                </c:pt>
                <c:pt idx="11">
                  <c:v>-38781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7-4B24-A8B1-AD85996AE39E}"/>
            </c:ext>
          </c:extLst>
        </c:ser>
        <c:ser>
          <c:idx val="1"/>
          <c:order val="2"/>
          <c:tx>
            <c:strRef>
              <c:f>Taiwan!$W$1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Taiwan!$T$2:$T$13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Taiwan!$W$2:$W$13</c:f>
              <c:numCache>
                <c:formatCode>General</c:formatCode>
                <c:ptCount val="12"/>
                <c:pt idx="0">
                  <c:v>-5295</c:v>
                </c:pt>
                <c:pt idx="1">
                  <c:v>-8544</c:v>
                </c:pt>
                <c:pt idx="2">
                  <c:v>-9292</c:v>
                </c:pt>
                <c:pt idx="3">
                  <c:v>-11313</c:v>
                </c:pt>
                <c:pt idx="4">
                  <c:v>-13600</c:v>
                </c:pt>
                <c:pt idx="5">
                  <c:v>-11359</c:v>
                </c:pt>
                <c:pt idx="6">
                  <c:v>-14654</c:v>
                </c:pt>
                <c:pt idx="7">
                  <c:v>-16396</c:v>
                </c:pt>
                <c:pt idx="8">
                  <c:v>-17465</c:v>
                </c:pt>
                <c:pt idx="9">
                  <c:v>-20535</c:v>
                </c:pt>
                <c:pt idx="10">
                  <c:v>-21165</c:v>
                </c:pt>
                <c:pt idx="11">
                  <c:v>-23954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7-4B24-A8B1-AD85996AE39E}"/>
            </c:ext>
          </c:extLst>
        </c:ser>
        <c:ser>
          <c:idx val="2"/>
          <c:order val="3"/>
          <c:tx>
            <c:strRef>
              <c:f>Taiwan!$X$1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Taiwan!$T$2:$T$13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Taiwan!$X$2:$X$13</c:f>
              <c:numCache>
                <c:formatCode>General</c:formatCode>
                <c:ptCount val="12"/>
                <c:pt idx="0">
                  <c:v>-2386</c:v>
                </c:pt>
                <c:pt idx="1">
                  <c:v>-3590</c:v>
                </c:pt>
                <c:pt idx="2">
                  <c:v>-3789</c:v>
                </c:pt>
                <c:pt idx="3">
                  <c:v>-5210</c:v>
                </c:pt>
                <c:pt idx="4">
                  <c:v>-7562</c:v>
                </c:pt>
                <c:pt idx="5">
                  <c:v>-6201</c:v>
                </c:pt>
                <c:pt idx="6">
                  <c:v>-8691</c:v>
                </c:pt>
                <c:pt idx="7">
                  <c:v>-10234</c:v>
                </c:pt>
                <c:pt idx="8">
                  <c:v>-10913</c:v>
                </c:pt>
                <c:pt idx="9">
                  <c:v>-13118</c:v>
                </c:pt>
                <c:pt idx="10">
                  <c:v>-13149</c:v>
                </c:pt>
                <c:pt idx="11">
                  <c:v>-12518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7-4B24-A8B1-AD85996AE39E}"/>
            </c:ext>
          </c:extLst>
        </c:ser>
        <c:ser>
          <c:idx val="3"/>
          <c:order val="4"/>
          <c:tx>
            <c:strRef>
              <c:f>Taiwan!$Y$1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Taiwan!$T$2:$T$13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Taiwan!$Y$2:$Y$13</c:f>
              <c:numCache>
                <c:formatCode>General</c:formatCode>
                <c:ptCount val="12"/>
                <c:pt idx="0">
                  <c:v>2243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B7-4B24-A8B1-AD85996AE39E}"/>
            </c:ext>
          </c:extLst>
        </c:ser>
        <c:ser>
          <c:idx val="4"/>
          <c:order val="5"/>
          <c:tx>
            <c:strRef>
              <c:f>Taiwan!$Z$1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Taiwan!$T$2:$T$13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Taiwan!$Z$2:$Z$13</c:f>
              <c:numCache>
                <c:formatCode>General</c:formatCode>
                <c:ptCount val="12"/>
                <c:pt idx="0">
                  <c:v>2220</c:v>
                </c:pt>
                <c:pt idx="1">
                  <c:v>948</c:v>
                </c:pt>
                <c:pt idx="2">
                  <c:v>3085</c:v>
                </c:pt>
                <c:pt idx="3">
                  <c:v>2476</c:v>
                </c:pt>
                <c:pt idx="4">
                  <c:v>3168</c:v>
                </c:pt>
                <c:pt idx="5">
                  <c:v>3869</c:v>
                </c:pt>
                <c:pt idx="6">
                  <c:v>3474</c:v>
                </c:pt>
                <c:pt idx="7">
                  <c:v>4294</c:v>
                </c:pt>
                <c:pt idx="8">
                  <c:v>3674</c:v>
                </c:pt>
                <c:pt idx="9">
                  <c:v>4231</c:v>
                </c:pt>
                <c:pt idx="10">
                  <c:v>5601</c:v>
                </c:pt>
                <c:pt idx="11">
                  <c:v>3834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B7-4B24-A8B1-AD85996AE39E}"/>
            </c:ext>
          </c:extLst>
        </c:ser>
        <c:ser>
          <c:idx val="5"/>
          <c:order val="6"/>
          <c:tx>
            <c:strRef>
              <c:f>Taiwan!$AA$1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Taiwan!$T$2:$T$13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Taiwan!$AA$2:$AA$13</c:f>
              <c:numCache>
                <c:formatCode>General</c:formatCode>
                <c:ptCount val="12"/>
                <c:pt idx="0">
                  <c:v>0</c:v>
                </c:pt>
                <c:pt idx="1">
                  <c:v>736</c:v>
                </c:pt>
                <c:pt idx="2">
                  <c:v>5035</c:v>
                </c:pt>
                <c:pt idx="3">
                  <c:v>4995</c:v>
                </c:pt>
                <c:pt idx="4">
                  <c:v>6177</c:v>
                </c:pt>
                <c:pt idx="5">
                  <c:v>9115</c:v>
                </c:pt>
                <c:pt idx="6">
                  <c:v>9314</c:v>
                </c:pt>
                <c:pt idx="7">
                  <c:v>11723</c:v>
                </c:pt>
                <c:pt idx="8">
                  <c:v>13102</c:v>
                </c:pt>
                <c:pt idx="9">
                  <c:v>13902</c:v>
                </c:pt>
                <c:pt idx="10">
                  <c:v>16427</c:v>
                </c:pt>
                <c:pt idx="11">
                  <c:v>16077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B7-4B24-A8B1-AD85996AE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6"/>
          <c:order val="0"/>
          <c:tx>
            <c:strRef>
              <c:f>Taiwan!$U$1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Taiwan!$U$17:$U$28</c:f>
              <c:numCache>
                <c:formatCode>General</c:formatCode>
                <c:ptCount val="12"/>
                <c:pt idx="0">
                  <c:v>1438</c:v>
                </c:pt>
                <c:pt idx="1">
                  <c:v>5392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DF2-4D45-9EA7-CF5797384521}"/>
            </c:ext>
          </c:extLst>
        </c:ser>
        <c:ser>
          <c:idx val="0"/>
          <c:order val="1"/>
          <c:tx>
            <c:strRef>
              <c:f>Taiwan!$V$16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Taiwan!$T$17:$T$28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Taiwan!$V$17:$V$28</c:f>
              <c:numCache>
                <c:formatCode>General</c:formatCode>
                <c:ptCount val="12"/>
                <c:pt idx="0">
                  <c:v>-378</c:v>
                </c:pt>
                <c:pt idx="1">
                  <c:v>-43</c:v>
                </c:pt>
                <c:pt idx="2">
                  <c:v>2113</c:v>
                </c:pt>
                <c:pt idx="3">
                  <c:v>2345</c:v>
                </c:pt>
                <c:pt idx="4">
                  <c:v>6348</c:v>
                </c:pt>
                <c:pt idx="5">
                  <c:v>13622</c:v>
                </c:pt>
                <c:pt idx="6">
                  <c:v>16440</c:v>
                </c:pt>
                <c:pt idx="7">
                  <c:v>20287</c:v>
                </c:pt>
                <c:pt idx="8">
                  <c:v>23494</c:v>
                </c:pt>
                <c:pt idx="9">
                  <c:v>25671</c:v>
                </c:pt>
                <c:pt idx="10">
                  <c:v>29710</c:v>
                </c:pt>
                <c:pt idx="11">
                  <c:v>34074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F2-4D45-9EA7-CF5797384521}"/>
            </c:ext>
          </c:extLst>
        </c:ser>
        <c:ser>
          <c:idx val="1"/>
          <c:order val="2"/>
          <c:tx>
            <c:strRef>
              <c:f>Taiwan!$W$16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Taiwan!$T$17:$T$28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Taiwan!$W$17:$W$28</c:f>
              <c:numCache>
                <c:formatCode>General</c:formatCode>
                <c:ptCount val="12"/>
                <c:pt idx="0">
                  <c:v>0</c:v>
                </c:pt>
                <c:pt idx="1">
                  <c:v>304</c:v>
                </c:pt>
                <c:pt idx="2">
                  <c:v>659</c:v>
                </c:pt>
                <c:pt idx="3">
                  <c:v>512</c:v>
                </c:pt>
                <c:pt idx="4">
                  <c:v>2214</c:v>
                </c:pt>
                <c:pt idx="5">
                  <c:v>5094</c:v>
                </c:pt>
                <c:pt idx="6">
                  <c:v>5220</c:v>
                </c:pt>
                <c:pt idx="7">
                  <c:v>6189</c:v>
                </c:pt>
                <c:pt idx="8">
                  <c:v>6785</c:v>
                </c:pt>
                <c:pt idx="9">
                  <c:v>6278</c:v>
                </c:pt>
                <c:pt idx="10">
                  <c:v>8158</c:v>
                </c:pt>
                <c:pt idx="11">
                  <c:v>10576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F2-4D45-9EA7-CF5797384521}"/>
            </c:ext>
          </c:extLst>
        </c:ser>
        <c:ser>
          <c:idx val="2"/>
          <c:order val="3"/>
          <c:tx>
            <c:strRef>
              <c:f>Taiwan!$X$16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Taiwan!$T$17:$T$28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Taiwan!$X$17:$X$28</c:f>
              <c:numCache>
                <c:formatCode>General</c:formatCode>
                <c:ptCount val="12"/>
                <c:pt idx="0">
                  <c:v>-1659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-134</c:v>
                </c:pt>
                <c:pt idx="5">
                  <c:v>0</c:v>
                </c:pt>
                <c:pt idx="6">
                  <c:v>-864</c:v>
                </c:pt>
                <c:pt idx="7">
                  <c:v>-1546</c:v>
                </c:pt>
                <c:pt idx="8">
                  <c:v>-968</c:v>
                </c:pt>
                <c:pt idx="9">
                  <c:v>-2348</c:v>
                </c:pt>
                <c:pt idx="10">
                  <c:v>-1887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F2-4D45-9EA7-CF5797384521}"/>
            </c:ext>
          </c:extLst>
        </c:ser>
        <c:ser>
          <c:idx val="3"/>
          <c:order val="4"/>
          <c:tx>
            <c:strRef>
              <c:f>Taiwan!$Y$16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Taiwan!$T$17:$T$28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Taiwan!$Y$17:$Y$28</c:f>
              <c:numCache>
                <c:formatCode>General</c:formatCode>
                <c:ptCount val="12"/>
                <c:pt idx="0">
                  <c:v>290</c:v>
                </c:pt>
                <c:pt idx="1">
                  <c:v>-910</c:v>
                </c:pt>
                <c:pt idx="2">
                  <c:v>-1822</c:v>
                </c:pt>
                <c:pt idx="3">
                  <c:v>-1249</c:v>
                </c:pt>
                <c:pt idx="4">
                  <c:v>0</c:v>
                </c:pt>
                <c:pt idx="5">
                  <c:v>-457</c:v>
                </c:pt>
                <c:pt idx="6">
                  <c:v>0</c:v>
                </c:pt>
                <c:pt idx="7">
                  <c:v>0</c:v>
                </c:pt>
                <c:pt idx="8">
                  <c:v>568</c:v>
                </c:pt>
                <c:pt idx="9">
                  <c:v>996</c:v>
                </c:pt>
                <c:pt idx="10">
                  <c:v>1055</c:v>
                </c:pt>
                <c:pt idx="11">
                  <c:v>3140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F2-4D45-9EA7-CF5797384521}"/>
            </c:ext>
          </c:extLst>
        </c:ser>
        <c:ser>
          <c:idx val="4"/>
          <c:order val="5"/>
          <c:tx>
            <c:strRef>
              <c:f>Taiwan!$Z$16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Taiwan!$T$17:$T$28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Taiwan!$Z$17:$Z$28</c:f>
              <c:numCache>
                <c:formatCode>General</c:formatCode>
                <c:ptCount val="12"/>
                <c:pt idx="0">
                  <c:v>429</c:v>
                </c:pt>
                <c:pt idx="1">
                  <c:v>370</c:v>
                </c:pt>
                <c:pt idx="2">
                  <c:v>1487</c:v>
                </c:pt>
                <c:pt idx="3">
                  <c:v>1052</c:v>
                </c:pt>
                <c:pt idx="4">
                  <c:v>1974</c:v>
                </c:pt>
                <c:pt idx="5">
                  <c:v>1258</c:v>
                </c:pt>
                <c:pt idx="6">
                  <c:v>233</c:v>
                </c:pt>
                <c:pt idx="7">
                  <c:v>412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F2-4D45-9EA7-CF5797384521}"/>
            </c:ext>
          </c:extLst>
        </c:ser>
        <c:ser>
          <c:idx val="5"/>
          <c:order val="6"/>
          <c:tx>
            <c:strRef>
              <c:f>Taiwan!$AA$16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Taiwan!$T$17:$T$28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Taiwan!$AA$17:$AA$28</c:f>
              <c:numCache>
                <c:formatCode>General</c:formatCode>
                <c:ptCount val="12"/>
                <c:pt idx="0">
                  <c:v>-3497</c:v>
                </c:pt>
                <c:pt idx="1">
                  <c:v>-3184</c:v>
                </c:pt>
                <c:pt idx="2">
                  <c:v>-1876</c:v>
                </c:pt>
                <c:pt idx="3">
                  <c:v>-3189</c:v>
                </c:pt>
                <c:pt idx="4">
                  <c:v>-2681</c:v>
                </c:pt>
                <c:pt idx="5">
                  <c:v>-1987</c:v>
                </c:pt>
                <c:pt idx="6">
                  <c:v>-2905</c:v>
                </c:pt>
                <c:pt idx="7">
                  <c:v>-1308</c:v>
                </c:pt>
                <c:pt idx="8">
                  <c:v>-1170</c:v>
                </c:pt>
                <c:pt idx="9">
                  <c:v>-2382</c:v>
                </c:pt>
                <c:pt idx="10">
                  <c:v>-2430</c:v>
                </c:pt>
                <c:pt idx="11">
                  <c:v>-1914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F2-4D45-9EA7-CF5797384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Switzerland!$S$1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Switzerland!$R$2:$R$13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Switzerland!$S$2:$S$13</c:f>
              <c:numCache>
                <c:formatCode>General</c:formatCode>
                <c:ptCount val="12"/>
                <c:pt idx="0">
                  <c:v>-768</c:v>
                </c:pt>
                <c:pt idx="1">
                  <c:v>-1613</c:v>
                </c:pt>
                <c:pt idx="2">
                  <c:v>-2629</c:v>
                </c:pt>
                <c:pt idx="3">
                  <c:v>-3481</c:v>
                </c:pt>
                <c:pt idx="4">
                  <c:v>-4400</c:v>
                </c:pt>
                <c:pt idx="5">
                  <c:v>-5199</c:v>
                </c:pt>
                <c:pt idx="6">
                  <c:v>-6151</c:v>
                </c:pt>
                <c:pt idx="7">
                  <c:v>-7063</c:v>
                </c:pt>
                <c:pt idx="8">
                  <c:v>-7949</c:v>
                </c:pt>
                <c:pt idx="9">
                  <c:v>-8891</c:v>
                </c:pt>
                <c:pt idx="10">
                  <c:v>-9886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7C-4959-9E7A-ADAF599CD2BF}"/>
            </c:ext>
          </c:extLst>
        </c:ser>
        <c:ser>
          <c:idx val="1"/>
          <c:order val="1"/>
          <c:tx>
            <c:strRef>
              <c:f>Switzerland!$T$1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Switzerland!$R$2:$R$13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Switzerland!$T$2:$T$13</c:f>
              <c:numCache>
                <c:formatCode>General</c:formatCode>
                <c:ptCount val="12"/>
                <c:pt idx="0">
                  <c:v>193</c:v>
                </c:pt>
                <c:pt idx="1">
                  <c:v>549</c:v>
                </c:pt>
                <c:pt idx="2">
                  <c:v>934</c:v>
                </c:pt>
                <c:pt idx="3">
                  <c:v>1171</c:v>
                </c:pt>
                <c:pt idx="4">
                  <c:v>1126</c:v>
                </c:pt>
                <c:pt idx="5">
                  <c:v>1093</c:v>
                </c:pt>
                <c:pt idx="6">
                  <c:v>1248</c:v>
                </c:pt>
                <c:pt idx="7">
                  <c:v>1420</c:v>
                </c:pt>
                <c:pt idx="8">
                  <c:v>1786</c:v>
                </c:pt>
                <c:pt idx="9">
                  <c:v>2181</c:v>
                </c:pt>
                <c:pt idx="10">
                  <c:v>2345</c:v>
                </c:pt>
                <c:pt idx="11">
                  <c:v>2263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7C-4959-9E7A-ADAF599CD2BF}"/>
            </c:ext>
          </c:extLst>
        </c:ser>
        <c:ser>
          <c:idx val="2"/>
          <c:order val="2"/>
          <c:tx>
            <c:strRef>
              <c:f>Switzerland!$U$1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Switzerland!$R$2:$R$13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Switzerland!$U$2:$U$13</c:f>
              <c:numCache>
                <c:formatCode>General</c:formatCode>
                <c:ptCount val="12"/>
                <c:pt idx="0">
                  <c:v>-138</c:v>
                </c:pt>
                <c:pt idx="1">
                  <c:v>80</c:v>
                </c:pt>
                <c:pt idx="2">
                  <c:v>0</c:v>
                </c:pt>
                <c:pt idx="3">
                  <c:v>28</c:v>
                </c:pt>
                <c:pt idx="4">
                  <c:v>-97</c:v>
                </c:pt>
                <c:pt idx="5">
                  <c:v>-234</c:v>
                </c:pt>
                <c:pt idx="6">
                  <c:v>-226</c:v>
                </c:pt>
                <c:pt idx="7">
                  <c:v>-510</c:v>
                </c:pt>
                <c:pt idx="8">
                  <c:v>-578</c:v>
                </c:pt>
                <c:pt idx="9">
                  <c:v>-775</c:v>
                </c:pt>
                <c:pt idx="10">
                  <c:v>-1282</c:v>
                </c:pt>
                <c:pt idx="11">
                  <c:v>-1467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7C-4959-9E7A-ADAF599CD2BF}"/>
            </c:ext>
          </c:extLst>
        </c:ser>
        <c:ser>
          <c:idx val="3"/>
          <c:order val="3"/>
          <c:tx>
            <c:strRef>
              <c:f>Switzerland!$V$1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Switzerland!$R$2:$R$13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Switzerland!$V$2:$V$13</c:f>
              <c:numCache>
                <c:formatCode>General</c:formatCode>
                <c:ptCount val="12"/>
                <c:pt idx="0">
                  <c:v>0</c:v>
                </c:pt>
                <c:pt idx="1">
                  <c:v>-122</c:v>
                </c:pt>
                <c:pt idx="2">
                  <c:v>-242</c:v>
                </c:pt>
                <c:pt idx="3">
                  <c:v>-150</c:v>
                </c:pt>
                <c:pt idx="4">
                  <c:v>-205</c:v>
                </c:pt>
                <c:pt idx="5">
                  <c:v>-334</c:v>
                </c:pt>
                <c:pt idx="6">
                  <c:v>-234</c:v>
                </c:pt>
                <c:pt idx="7">
                  <c:v>-408</c:v>
                </c:pt>
                <c:pt idx="8">
                  <c:v>-498</c:v>
                </c:pt>
                <c:pt idx="9">
                  <c:v>-777</c:v>
                </c:pt>
                <c:pt idx="10">
                  <c:v>-952</c:v>
                </c:pt>
                <c:pt idx="11">
                  <c:v>-1209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7C-4959-9E7A-ADAF599CD2BF}"/>
            </c:ext>
          </c:extLst>
        </c:ser>
        <c:ser>
          <c:idx val="4"/>
          <c:order val="4"/>
          <c:tx>
            <c:strRef>
              <c:f>Switzerland!$W$1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Switzerland!$R$2:$R$13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Switzerland!$W$2:$W$13</c:f>
              <c:numCache>
                <c:formatCode>General</c:formatCode>
                <c:ptCount val="12"/>
                <c:pt idx="0">
                  <c:v>8</c:v>
                </c:pt>
                <c:pt idx="1">
                  <c:v>0</c:v>
                </c:pt>
                <c:pt idx="2">
                  <c:v>18</c:v>
                </c:pt>
                <c:pt idx="3">
                  <c:v>0</c:v>
                </c:pt>
                <c:pt idx="4">
                  <c:v>0</c:v>
                </c:pt>
                <c:pt idx="5">
                  <c:v>60</c:v>
                </c:pt>
                <c:pt idx="6">
                  <c:v>329</c:v>
                </c:pt>
                <c:pt idx="7">
                  <c:v>724</c:v>
                </c:pt>
                <c:pt idx="8">
                  <c:v>860</c:v>
                </c:pt>
                <c:pt idx="9">
                  <c:v>778</c:v>
                </c:pt>
                <c:pt idx="10">
                  <c:v>739</c:v>
                </c:pt>
                <c:pt idx="11">
                  <c:v>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7C-4959-9E7A-ADAF599CD2BF}"/>
            </c:ext>
          </c:extLst>
        </c:ser>
        <c:ser>
          <c:idx val="5"/>
          <c:order val="5"/>
          <c:tx>
            <c:strRef>
              <c:f>Switzerland!$X$1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Switzerland!$R$2:$R$13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Switzerland!$X$2:$X$13</c:f>
              <c:numCache>
                <c:formatCode>General</c:formatCode>
                <c:ptCount val="12"/>
                <c:pt idx="0">
                  <c:v>-168</c:v>
                </c:pt>
                <c:pt idx="1">
                  <c:v>-78</c:v>
                </c:pt>
                <c:pt idx="2">
                  <c:v>-45</c:v>
                </c:pt>
                <c:pt idx="3">
                  <c:v>-18</c:v>
                </c:pt>
                <c:pt idx="4">
                  <c:v>92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7C-4959-9E7A-ADAF599CD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Switzerland!$S$16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Switzerland!$R$17:$R$28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Switzerland!$S$17:$S$28</c:f>
              <c:numCache>
                <c:formatCode>General</c:formatCode>
                <c:ptCount val="12"/>
                <c:pt idx="0">
                  <c:v>-114</c:v>
                </c:pt>
                <c:pt idx="1">
                  <c:v>-172</c:v>
                </c:pt>
                <c:pt idx="2">
                  <c:v>-87</c:v>
                </c:pt>
                <c:pt idx="3">
                  <c:v>332</c:v>
                </c:pt>
                <c:pt idx="4">
                  <c:v>392</c:v>
                </c:pt>
                <c:pt idx="5">
                  <c:v>811</c:v>
                </c:pt>
                <c:pt idx="6">
                  <c:v>1476</c:v>
                </c:pt>
                <c:pt idx="7">
                  <c:v>2011</c:v>
                </c:pt>
                <c:pt idx="8">
                  <c:v>2102</c:v>
                </c:pt>
                <c:pt idx="9">
                  <c:v>2656</c:v>
                </c:pt>
                <c:pt idx="10">
                  <c:v>3045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52-4959-A79D-2D2F5D6483FF}"/>
            </c:ext>
          </c:extLst>
        </c:ser>
        <c:ser>
          <c:idx val="1"/>
          <c:order val="1"/>
          <c:tx>
            <c:strRef>
              <c:f>Switzerland!$T$16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Switzerland!$R$17:$R$28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Switzerland!$T$17:$T$28</c:f>
              <c:numCache>
                <c:formatCode>General</c:formatCode>
                <c:ptCount val="12"/>
                <c:pt idx="0">
                  <c:v>1269</c:v>
                </c:pt>
                <c:pt idx="1">
                  <c:v>889</c:v>
                </c:pt>
                <c:pt idx="2">
                  <c:v>15</c:v>
                </c:pt>
                <c:pt idx="3">
                  <c:v>38</c:v>
                </c:pt>
                <c:pt idx="4">
                  <c:v>173</c:v>
                </c:pt>
                <c:pt idx="5">
                  <c:v>224</c:v>
                </c:pt>
                <c:pt idx="6">
                  <c:v>82</c:v>
                </c:pt>
                <c:pt idx="7">
                  <c:v>389</c:v>
                </c:pt>
                <c:pt idx="8">
                  <c:v>818</c:v>
                </c:pt>
                <c:pt idx="9">
                  <c:v>1035</c:v>
                </c:pt>
                <c:pt idx="10">
                  <c:v>1702</c:v>
                </c:pt>
                <c:pt idx="11">
                  <c:v>3412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52-4959-A79D-2D2F5D6483FF}"/>
            </c:ext>
          </c:extLst>
        </c:ser>
        <c:ser>
          <c:idx val="2"/>
          <c:order val="2"/>
          <c:tx>
            <c:strRef>
              <c:f>Switzerland!$U$16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Switzerland!$R$17:$R$28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Switzerland!$U$17:$U$28</c:f>
              <c:numCache>
                <c:formatCode>General</c:formatCode>
                <c:ptCount val="12"/>
                <c:pt idx="0">
                  <c:v>-456</c:v>
                </c:pt>
                <c:pt idx="1">
                  <c:v>-603</c:v>
                </c:pt>
                <c:pt idx="2">
                  <c:v>-451</c:v>
                </c:pt>
                <c:pt idx="3">
                  <c:v>869</c:v>
                </c:pt>
                <c:pt idx="4">
                  <c:v>730</c:v>
                </c:pt>
                <c:pt idx="5">
                  <c:v>693</c:v>
                </c:pt>
                <c:pt idx="6">
                  <c:v>505</c:v>
                </c:pt>
                <c:pt idx="7">
                  <c:v>598</c:v>
                </c:pt>
                <c:pt idx="8">
                  <c:v>664</c:v>
                </c:pt>
                <c:pt idx="9">
                  <c:v>1305</c:v>
                </c:pt>
                <c:pt idx="10">
                  <c:v>4722</c:v>
                </c:pt>
                <c:pt idx="11">
                  <c:v>8415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52-4959-A79D-2D2F5D6483FF}"/>
            </c:ext>
          </c:extLst>
        </c:ser>
        <c:ser>
          <c:idx val="3"/>
          <c:order val="3"/>
          <c:tx>
            <c:strRef>
              <c:f>Switzerland!$V$16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Switzerland!$R$17:$R$28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Switzerland!$V$17:$V$28</c:f>
              <c:numCache>
                <c:formatCode>General</c:formatCode>
                <c:ptCount val="12"/>
                <c:pt idx="0">
                  <c:v>-501</c:v>
                </c:pt>
                <c:pt idx="1">
                  <c:v>-278</c:v>
                </c:pt>
                <c:pt idx="2">
                  <c:v>-631</c:v>
                </c:pt>
                <c:pt idx="3">
                  <c:v>-472</c:v>
                </c:pt>
                <c:pt idx="4">
                  <c:v>-190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52-4959-A79D-2D2F5D6483FF}"/>
            </c:ext>
          </c:extLst>
        </c:ser>
        <c:ser>
          <c:idx val="4"/>
          <c:order val="4"/>
          <c:tx>
            <c:strRef>
              <c:f>Switzerland!$W$16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Switzerland!$R$17:$R$28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Switzerland!$W$17:$W$28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-18</c:v>
                </c:pt>
                <c:pt idx="5">
                  <c:v>-92</c:v>
                </c:pt>
                <c:pt idx="6">
                  <c:v>-345</c:v>
                </c:pt>
                <c:pt idx="7">
                  <c:v>-178</c:v>
                </c:pt>
                <c:pt idx="8">
                  <c:v>-356</c:v>
                </c:pt>
                <c:pt idx="9">
                  <c:v>-523</c:v>
                </c:pt>
                <c:pt idx="10">
                  <c:v>-726</c:v>
                </c:pt>
                <c:pt idx="11">
                  <c:v>-692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52-4959-A79D-2D2F5D6483FF}"/>
            </c:ext>
          </c:extLst>
        </c:ser>
        <c:ser>
          <c:idx val="5"/>
          <c:order val="5"/>
          <c:tx>
            <c:strRef>
              <c:f>Switzerland!$X$16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Switzerland!$R$17:$R$28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Switzerland!$X$17:$X$28</c:f>
              <c:numCache>
                <c:formatCode>General</c:formatCode>
                <c:ptCount val="12"/>
                <c:pt idx="0">
                  <c:v>926</c:v>
                </c:pt>
                <c:pt idx="1">
                  <c:v>965</c:v>
                </c:pt>
                <c:pt idx="2">
                  <c:v>157</c:v>
                </c:pt>
                <c:pt idx="3">
                  <c:v>-35</c:v>
                </c:pt>
                <c:pt idx="4">
                  <c:v>0</c:v>
                </c:pt>
                <c:pt idx="5">
                  <c:v>-147</c:v>
                </c:pt>
                <c:pt idx="6">
                  <c:v>-552</c:v>
                </c:pt>
                <c:pt idx="7">
                  <c:v>-597</c:v>
                </c:pt>
                <c:pt idx="8">
                  <c:v>-737</c:v>
                </c:pt>
                <c:pt idx="9">
                  <c:v>-882</c:v>
                </c:pt>
                <c:pt idx="10">
                  <c:v>-1073</c:v>
                </c:pt>
                <c:pt idx="11">
                  <c:v>-809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852-4959-A79D-2D2F5D648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Austria!$S$1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Austria!$R$2:$R$13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Austria!$S$2:$S$13</c:f>
              <c:numCache>
                <c:formatCode>General</c:formatCode>
                <c:ptCount val="12"/>
                <c:pt idx="0">
                  <c:v>-451</c:v>
                </c:pt>
                <c:pt idx="1">
                  <c:v>-816</c:v>
                </c:pt>
                <c:pt idx="2">
                  <c:v>-1516</c:v>
                </c:pt>
                <c:pt idx="3">
                  <c:v>-1879</c:v>
                </c:pt>
                <c:pt idx="4">
                  <c:v>-2014</c:v>
                </c:pt>
                <c:pt idx="5">
                  <c:v>-2111</c:v>
                </c:pt>
                <c:pt idx="6">
                  <c:v>-2222</c:v>
                </c:pt>
                <c:pt idx="7">
                  <c:v>-2272</c:v>
                </c:pt>
                <c:pt idx="8">
                  <c:v>-2656</c:v>
                </c:pt>
                <c:pt idx="9">
                  <c:v>-2773</c:v>
                </c:pt>
                <c:pt idx="10">
                  <c:v>-2910</c:v>
                </c:pt>
                <c:pt idx="11">
                  <c:v>-3337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AA-4095-B246-B3D2A4FD4178}"/>
            </c:ext>
          </c:extLst>
        </c:ser>
        <c:ser>
          <c:idx val="1"/>
          <c:order val="1"/>
          <c:tx>
            <c:strRef>
              <c:f>Austria!$T$1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Austria!$R$2:$R$13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Austria!$T$2:$T$13</c:f>
              <c:numCache>
                <c:formatCode>General</c:formatCode>
                <c:ptCount val="12"/>
                <c:pt idx="0">
                  <c:v>-119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217</c:v>
                </c:pt>
                <c:pt idx="10">
                  <c:v>467</c:v>
                </c:pt>
                <c:pt idx="11">
                  <c:v>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AA-4095-B246-B3D2A4FD4178}"/>
            </c:ext>
          </c:extLst>
        </c:ser>
        <c:ser>
          <c:idx val="2"/>
          <c:order val="2"/>
          <c:tx>
            <c:strRef>
              <c:f>Austria!$U$1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Austria!$R$2:$R$13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Austria!$U$2:$U$13</c:f>
              <c:numCache>
                <c:formatCode>General</c:formatCode>
                <c:ptCount val="12"/>
                <c:pt idx="0">
                  <c:v>-108</c:v>
                </c:pt>
                <c:pt idx="1">
                  <c:v>-303</c:v>
                </c:pt>
                <c:pt idx="2">
                  <c:v>-607</c:v>
                </c:pt>
                <c:pt idx="3">
                  <c:v>-673</c:v>
                </c:pt>
                <c:pt idx="4">
                  <c:v>-712</c:v>
                </c:pt>
                <c:pt idx="5">
                  <c:v>-838</c:v>
                </c:pt>
                <c:pt idx="6">
                  <c:v>-816</c:v>
                </c:pt>
                <c:pt idx="7">
                  <c:v>-801</c:v>
                </c:pt>
                <c:pt idx="8">
                  <c:v>-1359</c:v>
                </c:pt>
                <c:pt idx="9">
                  <c:v>-1527</c:v>
                </c:pt>
                <c:pt idx="10">
                  <c:v>-1761</c:v>
                </c:pt>
                <c:pt idx="11">
                  <c:v>-1932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AA-4095-B246-B3D2A4FD4178}"/>
            </c:ext>
          </c:extLst>
        </c:ser>
        <c:ser>
          <c:idx val="3"/>
          <c:order val="3"/>
          <c:tx>
            <c:strRef>
              <c:f>Austria!$V$1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Austria!$R$2:$R$13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Austria!$V$2:$V$13</c:f>
              <c:numCache>
                <c:formatCode>General</c:formatCode>
                <c:ptCount val="12"/>
                <c:pt idx="0">
                  <c:v>21</c:v>
                </c:pt>
                <c:pt idx="1">
                  <c:v>-138</c:v>
                </c:pt>
                <c:pt idx="2">
                  <c:v>-385</c:v>
                </c:pt>
                <c:pt idx="3">
                  <c:v>-228</c:v>
                </c:pt>
                <c:pt idx="4">
                  <c:v>-311</c:v>
                </c:pt>
                <c:pt idx="5">
                  <c:v>-418</c:v>
                </c:pt>
                <c:pt idx="6">
                  <c:v>-271</c:v>
                </c:pt>
                <c:pt idx="7">
                  <c:v>-310</c:v>
                </c:pt>
                <c:pt idx="8">
                  <c:v>-720</c:v>
                </c:pt>
                <c:pt idx="9">
                  <c:v>-735</c:v>
                </c:pt>
                <c:pt idx="10">
                  <c:v>-736</c:v>
                </c:pt>
                <c:pt idx="11">
                  <c:v>-583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AA-4095-B246-B3D2A4FD4178}"/>
            </c:ext>
          </c:extLst>
        </c:ser>
        <c:ser>
          <c:idx val="4"/>
          <c:order val="4"/>
          <c:tx>
            <c:strRef>
              <c:f>Austria!$W$1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Austria!$R$2:$R$13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Austria!$W$2:$W$13</c:f>
              <c:numCache>
                <c:formatCode>General</c:formatCode>
                <c:ptCount val="12"/>
                <c:pt idx="0">
                  <c:v>179</c:v>
                </c:pt>
                <c:pt idx="1">
                  <c:v>186</c:v>
                </c:pt>
                <c:pt idx="2">
                  <c:v>47</c:v>
                </c:pt>
                <c:pt idx="3">
                  <c:v>105</c:v>
                </c:pt>
                <c:pt idx="4">
                  <c:v>370</c:v>
                </c:pt>
                <c:pt idx="5">
                  <c:v>362</c:v>
                </c:pt>
                <c:pt idx="6">
                  <c:v>579</c:v>
                </c:pt>
                <c:pt idx="7">
                  <c:v>639</c:v>
                </c:pt>
                <c:pt idx="8">
                  <c:v>181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AA-4095-B246-B3D2A4FD4178}"/>
            </c:ext>
          </c:extLst>
        </c:ser>
        <c:ser>
          <c:idx val="5"/>
          <c:order val="5"/>
          <c:tx>
            <c:strRef>
              <c:f>Austria!$X$1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Austria!$R$2:$R$13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Austria!$X$2:$X$13</c:f>
              <c:numCache>
                <c:formatCode>General</c:formatCode>
                <c:ptCount val="12"/>
                <c:pt idx="0">
                  <c:v>0</c:v>
                </c:pt>
                <c:pt idx="1">
                  <c:v>201</c:v>
                </c:pt>
                <c:pt idx="2">
                  <c:v>243</c:v>
                </c:pt>
                <c:pt idx="3">
                  <c:v>549</c:v>
                </c:pt>
                <c:pt idx="4">
                  <c:v>887</c:v>
                </c:pt>
                <c:pt idx="5">
                  <c:v>1160</c:v>
                </c:pt>
                <c:pt idx="6">
                  <c:v>1444</c:v>
                </c:pt>
                <c:pt idx="7">
                  <c:v>1756</c:v>
                </c:pt>
                <c:pt idx="8">
                  <c:v>1363</c:v>
                </c:pt>
                <c:pt idx="9">
                  <c:v>1361</c:v>
                </c:pt>
                <c:pt idx="10">
                  <c:v>1757</c:v>
                </c:pt>
                <c:pt idx="11">
                  <c:v>2098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AA-4095-B246-B3D2A4FD4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Austria!$S$16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Austria!$R$17:$R$28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Austria!$S$17:$S$28</c:f>
              <c:numCache>
                <c:formatCode>General</c:formatCode>
                <c:ptCount val="12"/>
                <c:pt idx="0">
                  <c:v>-225</c:v>
                </c:pt>
                <c:pt idx="1">
                  <c:v>-499</c:v>
                </c:pt>
                <c:pt idx="2">
                  <c:v>662</c:v>
                </c:pt>
                <c:pt idx="3">
                  <c:v>1057</c:v>
                </c:pt>
                <c:pt idx="4">
                  <c:v>1421</c:v>
                </c:pt>
                <c:pt idx="5">
                  <c:v>2227</c:v>
                </c:pt>
                <c:pt idx="6">
                  <c:v>3095</c:v>
                </c:pt>
                <c:pt idx="7">
                  <c:v>3488</c:v>
                </c:pt>
                <c:pt idx="8">
                  <c:v>4097</c:v>
                </c:pt>
                <c:pt idx="9">
                  <c:v>5286</c:v>
                </c:pt>
                <c:pt idx="10">
                  <c:v>6150</c:v>
                </c:pt>
                <c:pt idx="11">
                  <c:v>8132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C6-4311-854C-77DC2070D2CD}"/>
            </c:ext>
          </c:extLst>
        </c:ser>
        <c:ser>
          <c:idx val="1"/>
          <c:order val="1"/>
          <c:tx>
            <c:strRef>
              <c:f>Austria!$T$16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Austria!$R$17:$R$28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Austria!$T$17:$T$28</c:f>
              <c:numCache>
                <c:formatCode>General</c:formatCode>
                <c:ptCount val="12"/>
                <c:pt idx="0">
                  <c:v>697</c:v>
                </c:pt>
                <c:pt idx="1">
                  <c:v>0</c:v>
                </c:pt>
                <c:pt idx="2">
                  <c:v>-26</c:v>
                </c:pt>
                <c:pt idx="3">
                  <c:v>0</c:v>
                </c:pt>
                <c:pt idx="4">
                  <c:v>316</c:v>
                </c:pt>
                <c:pt idx="5">
                  <c:v>1023</c:v>
                </c:pt>
                <c:pt idx="6">
                  <c:v>1152</c:v>
                </c:pt>
                <c:pt idx="7">
                  <c:v>1347</c:v>
                </c:pt>
                <c:pt idx="8">
                  <c:v>2194</c:v>
                </c:pt>
                <c:pt idx="9">
                  <c:v>3104</c:v>
                </c:pt>
                <c:pt idx="10">
                  <c:v>5458</c:v>
                </c:pt>
                <c:pt idx="11">
                  <c:v>7009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C6-4311-854C-77DC2070D2CD}"/>
            </c:ext>
          </c:extLst>
        </c:ser>
        <c:ser>
          <c:idx val="2"/>
          <c:order val="2"/>
          <c:tx>
            <c:strRef>
              <c:f>Austria!$U$16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Austria!$R$17:$R$28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Austria!$U$17:$U$28</c:f>
              <c:numCache>
                <c:formatCode>General</c:formatCode>
                <c:ptCount val="12"/>
                <c:pt idx="0">
                  <c:v>-99</c:v>
                </c:pt>
                <c:pt idx="1">
                  <c:v>-523</c:v>
                </c:pt>
                <c:pt idx="2">
                  <c:v>0</c:v>
                </c:pt>
                <c:pt idx="3">
                  <c:v>-33</c:v>
                </c:pt>
                <c:pt idx="4">
                  <c:v>-107</c:v>
                </c:pt>
                <c:pt idx="5">
                  <c:v>0</c:v>
                </c:pt>
                <c:pt idx="6">
                  <c:v>0</c:v>
                </c:pt>
                <c:pt idx="7">
                  <c:v>28</c:v>
                </c:pt>
                <c:pt idx="8">
                  <c:v>567</c:v>
                </c:pt>
                <c:pt idx="9">
                  <c:v>1393</c:v>
                </c:pt>
                <c:pt idx="10">
                  <c:v>4685</c:v>
                </c:pt>
                <c:pt idx="11">
                  <c:v>7624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C6-4311-854C-77DC2070D2CD}"/>
            </c:ext>
          </c:extLst>
        </c:ser>
        <c:ser>
          <c:idx val="3"/>
          <c:order val="3"/>
          <c:tx>
            <c:strRef>
              <c:f>Austria!$V$16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Austria!$R$17:$R$28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Austria!$V$17:$V$28</c:f>
              <c:numCache>
                <c:formatCode>General</c:formatCode>
                <c:ptCount val="12"/>
                <c:pt idx="0">
                  <c:v>-448</c:v>
                </c:pt>
                <c:pt idx="1">
                  <c:v>-923</c:v>
                </c:pt>
                <c:pt idx="2">
                  <c:v>-587</c:v>
                </c:pt>
                <c:pt idx="3">
                  <c:v>-1101</c:v>
                </c:pt>
                <c:pt idx="4">
                  <c:v>-1012</c:v>
                </c:pt>
                <c:pt idx="5">
                  <c:v>-708</c:v>
                </c:pt>
                <c:pt idx="6">
                  <c:v>-693</c:v>
                </c:pt>
                <c:pt idx="7">
                  <c:v>-915</c:v>
                </c:pt>
                <c:pt idx="8">
                  <c:v>-706</c:v>
                </c:pt>
                <c:pt idx="9">
                  <c:v>-553</c:v>
                </c:pt>
                <c:pt idx="10">
                  <c:v>-441</c:v>
                </c:pt>
                <c:pt idx="11">
                  <c:v>-589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C6-4311-854C-77DC2070D2CD}"/>
            </c:ext>
          </c:extLst>
        </c:ser>
        <c:ser>
          <c:idx val="4"/>
          <c:order val="4"/>
          <c:tx>
            <c:strRef>
              <c:f>Austria!$W$16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Austria!$R$17:$R$28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Austria!$W$17:$W$28</c:f>
              <c:numCache>
                <c:formatCode>General</c:formatCode>
                <c:ptCount val="12"/>
                <c:pt idx="0">
                  <c:v>0</c:v>
                </c:pt>
                <c:pt idx="1">
                  <c:v>139</c:v>
                </c:pt>
                <c:pt idx="2">
                  <c:v>1027</c:v>
                </c:pt>
                <c:pt idx="3">
                  <c:v>396</c:v>
                </c:pt>
                <c:pt idx="4">
                  <c:v>0</c:v>
                </c:pt>
                <c:pt idx="5">
                  <c:v>-34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C6-4311-854C-77DC2070D2CD}"/>
            </c:ext>
          </c:extLst>
        </c:ser>
        <c:ser>
          <c:idx val="5"/>
          <c:order val="5"/>
          <c:tx>
            <c:strRef>
              <c:f>Austria!$X$16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Austria!$R$17:$R$28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Austria!$X$17:$X$28</c:f>
              <c:numCache>
                <c:formatCode>General</c:formatCode>
                <c:ptCount val="12"/>
                <c:pt idx="0">
                  <c:v>1679</c:v>
                </c:pt>
                <c:pt idx="1">
                  <c:v>1424</c:v>
                </c:pt>
                <c:pt idx="2">
                  <c:v>1083</c:v>
                </c:pt>
                <c:pt idx="3">
                  <c:v>266</c:v>
                </c:pt>
                <c:pt idx="4">
                  <c:v>185</c:v>
                </c:pt>
                <c:pt idx="5">
                  <c:v>124</c:v>
                </c:pt>
                <c:pt idx="6">
                  <c:v>-123</c:v>
                </c:pt>
                <c:pt idx="7">
                  <c:v>-373</c:v>
                </c:pt>
                <c:pt idx="8">
                  <c:v>-467</c:v>
                </c:pt>
                <c:pt idx="9">
                  <c:v>-527</c:v>
                </c:pt>
                <c:pt idx="10">
                  <c:v>-547</c:v>
                </c:pt>
                <c:pt idx="11">
                  <c:v>-705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C6-4311-854C-77DC2070D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chart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chart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chart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chart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chart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chart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chart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chart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chart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chart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chart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chart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chart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chart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A6BB571-D0C7-4924-B1EE-1BBCA9FA8B82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48A12B9-7C9A-472A-9E8F-AE338E8C04C0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1F76237-CFBF-461B-B9F9-5DFDADE8347E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93FD36E-3F35-4E3D-9ED0-B1788C5639B4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06983EA-DFDD-41B6-B0A7-174ACA6A06DD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D47FBD2-D810-4C87-90C9-F193201D4D25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DD18B48-E545-47BF-BD50-A4C01F6C339B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02E9920-93AB-4D3E-A8B5-C6CCC59C4AB2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A64CDDE-EE64-4991-8878-B0FDB70B4CD4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05AEA21-14F4-4D9E-A483-6CC1CDAF55EB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9C0497F-59EF-4419-8C4C-3092EDB92FE6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60718E4-D8DD-49B6-9872-8CF3DE05B14E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85A3463-FD5F-4E72-800D-BC651B864A36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2C4BB0A-4D7A-40E7-BBEC-49AD39620189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2855695-8133-49F3-812B-6B2A986B5D2C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DABF5F6-85F2-4AB0-90E8-8A77DC78CED9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15C0FDA-88C3-48B8-AE01-358AD6CE444F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CD9208A-DA7A-49C7-9FCE-031C1254A0CF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02113E6-7A85-414B-BDB4-E714DBB12399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D76079F-A96F-4713-8DD4-5CD4587498A0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AEAA681-006E-4B37-BE02-EA81029620DA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760AD8A-45CB-4268-A59D-CE040D9FF017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DACE7A0-96BF-4C6D-9855-AE852FE66D5B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87B3C38-4B31-4BE3-A4E2-6678CD183561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EACC630-1108-48AF-9DE9-C2781AA794DE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36B41A7-ACFD-4EF3-9A11-3925A05872CA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8180DF3-BDB7-4FF9-8B1B-F57A2FA8A8E1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4A2B366-BE54-4C16-81F9-52362709566C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43C100-528B-4545-8121-7F4AF572815D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258A419-64AF-4933-A2AC-186D9CB3DC3B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F2A0BFD-EAB3-4F63-9FCE-5BEFC3F551AD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F0FB79E-D77E-4FFC-8334-43E2FC660F42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FB3744E-ADAD-4E2D-AB74-D1DBDF6F6D5F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32D8F31-2E78-4E8C-BC0E-A4DA5BC3F0F7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E5075E0-4A62-47C9-A809-23DD1921A7F6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6E1C81F-3946-47FB-9442-031104F0F456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33BD182-9AB7-4030-BA9B-4F6056B27433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761EF1F-D3D2-40A1-A9B3-1EBEC92314C8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6BC146E-CA08-4EBD-8739-289F78A332AB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4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BBCA4F6-7610-469A-9B54-E15A24DFEBFE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4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A4446DE-AC37-4F6C-A7B1-FA0EEA9C57C8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4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97591F9-9E29-4E9A-A978-A3681C64EAFD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0D21DBD-DEE9-4A3E-BF66-07DD54AD3F10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5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8C242DC-E395-41FE-A9D0-D3D2B609A440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5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26AC61C-F162-4813-89C7-B8C51AC06F4B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5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F95AC16-87DC-473D-83A9-4C2D775729D4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5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4D3DBC5-E86F-4AA8-93DA-B654B5F8BB6F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5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71571BA-D3DE-4F85-9247-9D56E0798859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B7DDE5E-1AB0-496C-8327-1C5ED9905149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9AC41FA-A132-47B7-9578-AC5102715B56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2EFC42A-D149-4211-8B87-9CEA43B8DA8F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0414798-301B-479A-9D4F-DE826ED2A9E1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6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s://de.wikipedia.org/wiki/Datei:Flag_of_Nova_Scotia.svg" TargetMode="External"/><Relationship Id="rId18" Type="http://schemas.openxmlformats.org/officeDocument/2006/relationships/image" Target="../media/image10.png"/><Relationship Id="rId26" Type="http://schemas.openxmlformats.org/officeDocument/2006/relationships/image" Target="../media/image14.png"/><Relationship Id="rId3" Type="http://schemas.openxmlformats.org/officeDocument/2006/relationships/hyperlink" Target="https://de.wikipedia.org/wiki/Datei:Flag_of_Quebec.svg" TargetMode="External"/><Relationship Id="rId21" Type="http://schemas.openxmlformats.org/officeDocument/2006/relationships/hyperlink" Target="https://de.wikipedia.org/wiki/Datei:Flag_of_the_Northwest_Territories.svg" TargetMode="External"/><Relationship Id="rId7" Type="http://schemas.openxmlformats.org/officeDocument/2006/relationships/hyperlink" Target="https://de.wikipedia.org/wiki/Datei:Flag_of_Alberta.svg" TargetMode="External"/><Relationship Id="rId12" Type="http://schemas.openxmlformats.org/officeDocument/2006/relationships/image" Target="../media/image7.png"/><Relationship Id="rId17" Type="http://schemas.openxmlformats.org/officeDocument/2006/relationships/hyperlink" Target="https://de.wikipedia.org/wiki/Datei:Flag_of_Newfoundland_and_Labrador.svg" TargetMode="External"/><Relationship Id="rId25" Type="http://schemas.openxmlformats.org/officeDocument/2006/relationships/hyperlink" Target="https://de.wikipedia.org/wiki/Datei:Flag_of_Nunavut.svg" TargetMode="External"/><Relationship Id="rId2" Type="http://schemas.openxmlformats.org/officeDocument/2006/relationships/image" Target="../media/image2.png"/><Relationship Id="rId16" Type="http://schemas.openxmlformats.org/officeDocument/2006/relationships/image" Target="../media/image9.png"/><Relationship Id="rId20" Type="http://schemas.openxmlformats.org/officeDocument/2006/relationships/image" Target="../media/image11.png"/><Relationship Id="rId1" Type="http://schemas.openxmlformats.org/officeDocument/2006/relationships/hyperlink" Target="https://de.wikipedia.org/wiki/Datei:Flag_of_Ontario.svg" TargetMode="External"/><Relationship Id="rId6" Type="http://schemas.openxmlformats.org/officeDocument/2006/relationships/image" Target="../media/image4.png"/><Relationship Id="rId11" Type="http://schemas.openxmlformats.org/officeDocument/2006/relationships/hyperlink" Target="https://de.wikipedia.org/wiki/Datei:Flag_of_Saskatchewan.svg" TargetMode="External"/><Relationship Id="rId24" Type="http://schemas.openxmlformats.org/officeDocument/2006/relationships/image" Target="../media/image13.png"/><Relationship Id="rId5" Type="http://schemas.openxmlformats.org/officeDocument/2006/relationships/hyperlink" Target="https://de.wikipedia.org/wiki/Datei:Flag_of_British_Columbia.svg" TargetMode="External"/><Relationship Id="rId15" Type="http://schemas.openxmlformats.org/officeDocument/2006/relationships/hyperlink" Target="https://de.wikipedia.org/wiki/Datei:Flag_of_New_Brunswick.svg" TargetMode="External"/><Relationship Id="rId23" Type="http://schemas.openxmlformats.org/officeDocument/2006/relationships/hyperlink" Target="https://de.wikipedia.org/wiki/Datei:Flag_of_Yukon.svg" TargetMode="External"/><Relationship Id="rId10" Type="http://schemas.openxmlformats.org/officeDocument/2006/relationships/image" Target="../media/image6.png"/><Relationship Id="rId19" Type="http://schemas.openxmlformats.org/officeDocument/2006/relationships/hyperlink" Target="https://de.wikipedia.org/wiki/Datei:Flag_of_Prince_Edward_Island.svg" TargetMode="External"/><Relationship Id="rId4" Type="http://schemas.openxmlformats.org/officeDocument/2006/relationships/image" Target="../media/image3.png"/><Relationship Id="rId9" Type="http://schemas.openxmlformats.org/officeDocument/2006/relationships/hyperlink" Target="https://de.wikipedia.org/wiki/Datei:Flag_of_Manitoba.svg" TargetMode="External"/><Relationship Id="rId14" Type="http://schemas.openxmlformats.org/officeDocument/2006/relationships/image" Target="../media/image8.png"/><Relationship Id="rId22" Type="http://schemas.openxmlformats.org/officeDocument/2006/relationships/image" Target="../media/image1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C6579F8-E517-1E97-FC5F-B7FE6FE5839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1CD5563-89D9-F909-17F9-52DFBF8A242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59FE74C-367D-971A-0346-5B1947ACB2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9001081-8514-897C-80ED-8B529300DD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390551E-451B-902C-C822-9B3D2B0863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D24DE62-8E05-0D32-FC9D-E6EA10EAEE8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A7F29AC-584C-2920-A6A6-A3F608A7A2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FA7E5E7-EDED-53CB-9682-BC81855BF8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DE4E4C5-9A2F-D4A0-BFC1-CF80E19664E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7F15DBD-B621-27C8-93FF-228702A587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1E8102B-C54D-477E-F291-9C3C62E3B47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09EB399-8F72-F80D-8ED9-85DC44999C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396F259-D875-BECE-8A74-EBF336D33F0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0D0A2A6-6B91-8B29-B58E-090CCCEF31D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724F089-73FB-299E-A9C3-0110B368967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825FFAD-24E8-15A3-2DED-C06A0E0EAD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C254524-19AF-CDA8-8C74-8982841366D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5BC24D7-16DD-9915-D5E5-29210CB6A71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3F2C8EC-2025-4771-0E35-D41254AFF7A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15</xdr:col>
      <xdr:colOff>28575</xdr:colOff>
      <xdr:row>61</xdr:row>
      <xdr:rowOff>104775</xdr:rowOff>
    </xdr:to>
    <xdr:pic>
      <xdr:nvPicPr>
        <xdr:cNvPr id="2" name="Grafik 1" descr="Bild">
          <a:extLst>
            <a:ext uri="{FF2B5EF4-FFF2-40B4-BE49-F238E27FC236}">
              <a16:creationId xmlns:a16="http://schemas.microsoft.com/office/drawing/2014/main" id="{7286096F-3473-70DE-C7AA-812D4E0FC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00"/>
          <a:ext cx="10696575" cy="6010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17E1F82-726A-2AFF-C213-483A3540B2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43D18A8-120B-4C15-1A1D-9386A3576DE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6B545AC-5F4F-5B99-072B-953672FD73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DA56A54-C7F2-CB67-DF6F-65579F215A0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FA0C026-9C66-EC52-602F-480CDF5FB1E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62E1DCB-6A2A-5B89-1B1B-9B6A99872E1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9355201-72B1-6369-48F5-22A46F6370A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A528530-13BF-60B9-A644-31E37BA2D1E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4B4FF7A-EBD7-0035-04D7-7C03D19A2A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C498C36-4353-01DF-3417-CC5853F150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EFEEA39-2491-0DEA-FE09-A95C0E1F38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0C9CC57-ECF8-A780-7C22-C5E2B7F924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EB16E41-A867-20BF-A955-36263AD0E5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EB5925E-2DBA-5DC1-A510-4FF9A91F7E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A4E8F19-9DC3-2D6D-AD80-0396E25375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4D8D558-5D6A-2B88-30F5-45A31F0EB1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78C9DFD-47D8-3797-2AB5-575BC4DDA41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1F2393E-2B9F-5E7C-4AE5-CD56B742B8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0665DAD-6DEC-D3CA-5045-263F6EA049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ACC2660-3643-C266-8FC1-C68692C02C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5E56ADF-91E6-B0BD-21E1-0891982B557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7A88206-BDFE-6BF4-220E-A7BA1BCE3D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40B3D29-8433-5DB0-B256-ADB1B3C2D5A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35C985A-5619-3C6E-6178-8F30152DFF8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BE4E2CF-BAD0-0E4D-81E1-5C5DD27F942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A040E70-E745-31CC-C989-D6C3B21445F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3BFC05D-F774-D3D5-3D16-4F930F32D1A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9B758EC-4AC5-30A8-13DC-E40882B54D4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1796CD9-58FF-692E-B50F-426F077868F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F8E4681-28F2-E358-3ECB-208F972DA51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18B1E2C-4811-7727-9E80-6DF455B0F88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120</xdr:row>
      <xdr:rowOff>95250</xdr:rowOff>
    </xdr:to>
    <xdr:pic>
      <xdr:nvPicPr>
        <xdr:cNvPr id="2" name="Grafik 1">
          <a:hlinkClick xmlns:r="http://schemas.openxmlformats.org/officeDocument/2006/relationships" r:id="rId1" tooltip="Ontario"/>
          <a:extLst>
            <a:ext uri="{FF2B5EF4-FFF2-40B4-BE49-F238E27FC236}">
              <a16:creationId xmlns:a16="http://schemas.microsoft.com/office/drawing/2014/main" id="{17856692-4B98-9478-F916-CD4D27CF1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9080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121</xdr:row>
      <xdr:rowOff>123825</xdr:rowOff>
    </xdr:to>
    <xdr:pic>
      <xdr:nvPicPr>
        <xdr:cNvPr id="3" name="Grafik 2">
          <a:hlinkClick xmlns:r="http://schemas.openxmlformats.org/officeDocument/2006/relationships" r:id="rId3" tooltip="Québec"/>
          <a:extLst>
            <a:ext uri="{FF2B5EF4-FFF2-40B4-BE49-F238E27FC236}">
              <a16:creationId xmlns:a16="http://schemas.microsoft.com/office/drawing/2014/main" id="{89DECFAD-8E99-6651-7131-95F6C4A9C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098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122</xdr:row>
      <xdr:rowOff>114300</xdr:rowOff>
    </xdr:to>
    <xdr:pic>
      <xdr:nvPicPr>
        <xdr:cNvPr id="4" name="Grafik 3">
          <a:hlinkClick xmlns:r="http://schemas.openxmlformats.org/officeDocument/2006/relationships" r:id="rId5" tooltip="British Columbia"/>
          <a:extLst>
            <a:ext uri="{FF2B5EF4-FFF2-40B4-BE49-F238E27FC236}">
              <a16:creationId xmlns:a16="http://schemas.microsoft.com/office/drawing/2014/main" id="{C6D7635A-65AD-C107-491D-5F1C0F055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2890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123</xdr:row>
      <xdr:rowOff>95250</xdr:rowOff>
    </xdr:to>
    <xdr:pic>
      <xdr:nvPicPr>
        <xdr:cNvPr id="5" name="Grafik 4">
          <a:hlinkClick xmlns:r="http://schemas.openxmlformats.org/officeDocument/2006/relationships" r:id="rId7" tooltip="Alberta"/>
          <a:extLst>
            <a:ext uri="{FF2B5EF4-FFF2-40B4-BE49-F238E27FC236}">
              <a16:creationId xmlns:a16="http://schemas.microsoft.com/office/drawing/2014/main" id="{BF9AC443-3427-DDEF-D61D-95FC82F92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6700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124</xdr:row>
      <xdr:rowOff>95250</xdr:rowOff>
    </xdr:to>
    <xdr:pic>
      <xdr:nvPicPr>
        <xdr:cNvPr id="6" name="Grafik 5">
          <a:hlinkClick xmlns:r="http://schemas.openxmlformats.org/officeDocument/2006/relationships" r:id="rId9" tooltip="Manitoba"/>
          <a:extLst>
            <a:ext uri="{FF2B5EF4-FFF2-40B4-BE49-F238E27FC236}">
              <a16:creationId xmlns:a16="http://schemas.microsoft.com/office/drawing/2014/main" id="{5119D22E-5398-E195-9BBA-5AB25E00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8605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125</xdr:row>
      <xdr:rowOff>95250</xdr:rowOff>
    </xdr:to>
    <xdr:pic>
      <xdr:nvPicPr>
        <xdr:cNvPr id="7" name="Grafik 6">
          <a:hlinkClick xmlns:r="http://schemas.openxmlformats.org/officeDocument/2006/relationships" r:id="rId11" tooltip="Saskatchewan"/>
          <a:extLst>
            <a:ext uri="{FF2B5EF4-FFF2-40B4-BE49-F238E27FC236}">
              <a16:creationId xmlns:a16="http://schemas.microsoft.com/office/drawing/2014/main" id="{AA9E5734-1736-1A24-E307-E648C1E3E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0510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171450</xdr:colOff>
      <xdr:row>126</xdr:row>
      <xdr:rowOff>85725</xdr:rowOff>
    </xdr:to>
    <xdr:pic>
      <xdr:nvPicPr>
        <xdr:cNvPr id="8" name="Grafik 7">
          <a:hlinkClick xmlns:r="http://schemas.openxmlformats.org/officeDocument/2006/relationships" r:id="rId13" tooltip="Nova Scotia"/>
          <a:extLst>
            <a:ext uri="{FF2B5EF4-FFF2-40B4-BE49-F238E27FC236}">
              <a16:creationId xmlns:a16="http://schemas.microsoft.com/office/drawing/2014/main" id="{5C899AF9-D756-661F-0679-18DC49A82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432000"/>
          <a:ext cx="1714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127</xdr:row>
      <xdr:rowOff>123825</xdr:rowOff>
    </xdr:to>
    <xdr:pic>
      <xdr:nvPicPr>
        <xdr:cNvPr id="9" name="Grafik 8">
          <a:hlinkClick xmlns:r="http://schemas.openxmlformats.org/officeDocument/2006/relationships" r:id="rId15" tooltip="New Brunswick"/>
          <a:extLst>
            <a:ext uri="{FF2B5EF4-FFF2-40B4-BE49-F238E27FC236}">
              <a16:creationId xmlns:a16="http://schemas.microsoft.com/office/drawing/2014/main" id="{0D5748B6-C29C-37CE-B5E2-0FF22B375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8130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171450</xdr:colOff>
      <xdr:row>128</xdr:row>
      <xdr:rowOff>85725</xdr:rowOff>
    </xdr:to>
    <xdr:pic>
      <xdr:nvPicPr>
        <xdr:cNvPr id="10" name="Grafik 9">
          <a:hlinkClick xmlns:r="http://schemas.openxmlformats.org/officeDocument/2006/relationships" r:id="rId17" tooltip="Neufundland und Labrador"/>
          <a:extLst>
            <a:ext uri="{FF2B5EF4-FFF2-40B4-BE49-F238E27FC236}">
              <a16:creationId xmlns:a16="http://schemas.microsoft.com/office/drawing/2014/main" id="{C4013A42-D861-5A53-49B6-BBABFE106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194000"/>
          <a:ext cx="1714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171450</xdr:colOff>
      <xdr:row>129</xdr:row>
      <xdr:rowOff>114300</xdr:rowOff>
    </xdr:to>
    <xdr:pic>
      <xdr:nvPicPr>
        <xdr:cNvPr id="11" name="Grafik 10">
          <a:hlinkClick xmlns:r="http://schemas.openxmlformats.org/officeDocument/2006/relationships" r:id="rId19" tooltip="Prince Edward Island"/>
          <a:extLst>
            <a:ext uri="{FF2B5EF4-FFF2-40B4-BE49-F238E27FC236}">
              <a16:creationId xmlns:a16="http://schemas.microsoft.com/office/drawing/2014/main" id="{1CA89D09-8DB4-416B-1F63-C9A59CFE3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765500"/>
          <a:ext cx="1714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130</xdr:row>
      <xdr:rowOff>95250</xdr:rowOff>
    </xdr:to>
    <xdr:pic>
      <xdr:nvPicPr>
        <xdr:cNvPr id="12" name="Grafik 11">
          <a:hlinkClick xmlns:r="http://schemas.openxmlformats.org/officeDocument/2006/relationships" r:id="rId21" tooltip="Nordwest-Territorien"/>
          <a:extLst>
            <a:ext uri="{FF2B5EF4-FFF2-40B4-BE49-F238E27FC236}">
              <a16:creationId xmlns:a16="http://schemas.microsoft.com/office/drawing/2014/main" id="{9BDD6590-749F-E0E9-1523-9D09F6811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3370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190500</xdr:colOff>
      <xdr:row>131</xdr:row>
      <xdr:rowOff>95250</xdr:rowOff>
    </xdr:to>
    <xdr:pic>
      <xdr:nvPicPr>
        <xdr:cNvPr id="13" name="Grafik 12">
          <a:hlinkClick xmlns:r="http://schemas.openxmlformats.org/officeDocument/2006/relationships" r:id="rId23" tooltip="Yukon"/>
          <a:extLst>
            <a:ext uri="{FF2B5EF4-FFF2-40B4-BE49-F238E27FC236}">
              <a16:creationId xmlns:a16="http://schemas.microsoft.com/office/drawing/2014/main" id="{27D3417F-7223-C552-B24C-9C9E8B92B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9085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171450</xdr:colOff>
      <xdr:row>132</xdr:row>
      <xdr:rowOff>95250</xdr:rowOff>
    </xdr:to>
    <xdr:pic>
      <xdr:nvPicPr>
        <xdr:cNvPr id="14" name="Grafik 13">
          <a:hlinkClick xmlns:r="http://schemas.openxmlformats.org/officeDocument/2006/relationships" r:id="rId25" tooltip="Nunavut"/>
          <a:extLst>
            <a:ext uri="{FF2B5EF4-FFF2-40B4-BE49-F238E27FC236}">
              <a16:creationId xmlns:a16="http://schemas.microsoft.com/office/drawing/2014/main" id="{0B913008-CD4B-5E70-76AD-1E3650BF4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289500"/>
          <a:ext cx="1714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CB968F4-81D4-CFCE-B094-F824488FAF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E04B3D8-AEDD-2B1A-B54F-1ACB5989B9C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2D47075-990F-B018-30C6-8C40313C53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ACA8D3C-CD2C-E55A-C03B-1B0C1A3936D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e.pt/xportal/xmain?xpgid=ine_tema&amp;xpid=INE&amp;tema_cod=1115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e.es/dyngs/INEbase/en/operacion.htm?c=Estadistica_C&amp;cid=1254736177079&amp;menu=ultiDatos&amp;idp=1254735573002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bs.nl/en-gb/figures/detail/83474ENG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statbel.fgov.be/en/themes/population/mortality-life-expectancy-and-causes-death/mortality" TargetMode="External"/><Relationship Id="rId1" Type="http://schemas.openxmlformats.org/officeDocument/2006/relationships/hyperlink" Target="https://statbel.fgov.be/en/themes/population/births-and-fertility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hyperlink" Target="https://www.ssb.no/en/statbank/table/12983/tableViewLayout1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conomy.com/israel/deaths" TargetMode="External"/><Relationship Id="rId1" Type="http://schemas.openxmlformats.org/officeDocument/2006/relationships/hyperlink" Target="https://www.economy.com/israel/births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viewhtml.aspx?il=blank&amp;vh=0000&amp;vf=0&amp;vcq=1100&amp;graph=0&amp;view-metadata=1&amp;lang=en&amp;QueryId=18958&amp;metadata=DCIS_POPORESBIL1" TargetMode="External"/><Relationship Id="rId2" Type="http://schemas.openxmlformats.org/officeDocument/2006/relationships/hyperlink" Target="https://www.economy.com/italy/deaths" TargetMode="External"/><Relationship Id="rId1" Type="http://schemas.openxmlformats.org/officeDocument/2006/relationships/hyperlink" Target="https://www.economy.com/italy/births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bank.dk/statbank5a/SelectVarVal/Define.asp?Maintable=BEV3A&amp;PLanguage=1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fi/en/statistics/vamuu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.gov.pl/en/topics/other-studies/informations-on-socio-economic-situation/statistical-bulletin-no-12023,4,147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Themen/Gesellschaft-Umwelt/Bevoelkerung/Sterbefaelle-Lebenserwartung/Tabellen/sonderauswertung-sterbefaelle.html?nn=209016" TargetMode="External"/><Relationship Id="rId1" Type="http://schemas.openxmlformats.org/officeDocument/2006/relationships/hyperlink" Target="https://www.destatis.de/DE/Themen/Gesellschaft-Umwelt/Bevoelkerung/Geburten/Tabellen/lebendgeborene-vorl.html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hyperlink" Target="https://andmed.stat.ee/en/stat/rahvastik__rahvastikusundmused__sunnid/RV061" TargetMode="External"/><Relationship Id="rId1" Type="http://schemas.openxmlformats.org/officeDocument/2006/relationships/hyperlink" Target="https://andmed.stat.ee/en/stat/rahvastik__rahvastikusundmused__surmad/RV04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stat.gov.lv/pxweb/en/OSP_PUB/START__POP__ID__IDS/IDS010m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s://osp.stat.gov.lt/web/guest/statistiniu-rodikliu-analize?hash=e448cca6-6efc-41ec-9541-909738fa8036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s://insse.ro/cms/en/comunicate-de-presa-view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hyperlink" Target="https://pxweb.stat.si/SiStatData/pxweb/en/Data/-/05J1031S.px/table/tableViewLayout2/" TargetMode="External"/><Relationship Id="rId1" Type="http://schemas.openxmlformats.org/officeDocument/2006/relationships/hyperlink" Target="https://pxweb.stat.si/SiStatData/pxweb/en/Data/-/05L1018S.px/table/tableViewLayout2/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zso.cz/csu/czso/oby_ts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cube.statistics.sk/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sh.hu/population-and-vital-events" TargetMode="External"/><Relationship Id="rId2" Type="http://schemas.openxmlformats.org/officeDocument/2006/relationships/hyperlink" Target="https://data.un.org/Data.aspx?d=POP&amp;f=tableCode%3A55" TargetMode="External"/><Relationship Id="rId1" Type="http://schemas.openxmlformats.org/officeDocument/2006/relationships/hyperlink" Target="https://data.un.org/Data.aspx?d=POP&amp;f=tableCode:65" TargetMode="External"/><Relationship Id="rId4" Type="http://schemas.openxmlformats.org/officeDocument/2006/relationships/hyperlink" Target="https://www.ksh.hu/stadat_files/nep/en/nep0064.html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trymeters.info/en/Bulgaria" TargetMode="External"/><Relationship Id="rId2" Type="http://schemas.openxmlformats.org/officeDocument/2006/relationships/hyperlink" Target="https://www.nsi.bg/en/content/2956/births-place-residence-statistical-regions-districts-and-sex" TargetMode="External"/><Relationship Id="rId1" Type="http://schemas.openxmlformats.org/officeDocument/2006/relationships/hyperlink" Target="https://data.un.org/Data.aspx?d=POP&amp;f=tableCode%3A55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is.gov.tw/app/en/3912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see.fr/en/statistiques/serie/001641603" TargetMode="External"/><Relationship Id="rId1" Type="http://schemas.openxmlformats.org/officeDocument/2006/relationships/hyperlink" Target="https://www.insee.fr/en/statistiques/serie/001641601" TargetMode="Externa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hyperlink" Target="https://de.wikipedia.org/wiki/Victoria_(British_Columbia)" TargetMode="External"/><Relationship Id="rId13" Type="http://schemas.openxmlformats.org/officeDocument/2006/relationships/hyperlink" Target="https://de.wikipedia.org/wiki/Fredericton" TargetMode="External"/><Relationship Id="rId18" Type="http://schemas.openxmlformats.org/officeDocument/2006/relationships/hyperlink" Target="https://de.wikipedia.org/wiki/Whitehorse" TargetMode="External"/><Relationship Id="rId3" Type="http://schemas.openxmlformats.org/officeDocument/2006/relationships/hyperlink" Target="https://www2.gov.bc.ca/gov/content/life-events/statistics-reports/births" TargetMode="External"/><Relationship Id="rId21" Type="http://schemas.openxmlformats.org/officeDocument/2006/relationships/hyperlink" Target="https://data.un.org/Data.aspx?d=POP&amp;f=tableCode%3A55" TargetMode="External"/><Relationship Id="rId7" Type="http://schemas.openxmlformats.org/officeDocument/2006/relationships/hyperlink" Target="https://de.wikipedia.org/wiki/Qu%C3%A9bec_(Stadt)" TargetMode="External"/><Relationship Id="rId12" Type="http://schemas.openxmlformats.org/officeDocument/2006/relationships/hyperlink" Target="https://de.wikipedia.org/wiki/Halifax_(Nova_Scotia)" TargetMode="External"/><Relationship Id="rId17" Type="http://schemas.openxmlformats.org/officeDocument/2006/relationships/hyperlink" Target="https://de.wikipedia.org/wiki/Kanada" TargetMode="External"/><Relationship Id="rId2" Type="http://schemas.openxmlformats.org/officeDocument/2006/relationships/hyperlink" Target="https://www150.statcan.gc.ca/t1/tbl1/en/tv.action?pid=1310041501" TargetMode="External"/><Relationship Id="rId16" Type="http://schemas.openxmlformats.org/officeDocument/2006/relationships/hyperlink" Target="https://de.wikipedia.org/wiki/Yellowknife_(Stadt)" TargetMode="External"/><Relationship Id="rId20" Type="http://schemas.openxmlformats.org/officeDocument/2006/relationships/hyperlink" Target="https://de.wikipedia.org/wiki/Kanada" TargetMode="External"/><Relationship Id="rId1" Type="http://schemas.openxmlformats.org/officeDocument/2006/relationships/hyperlink" Target="https://www.cso.ie/en/statistics/birthsdeathsandmarriages/vitalstatistics/" TargetMode="External"/><Relationship Id="rId6" Type="http://schemas.openxmlformats.org/officeDocument/2006/relationships/hyperlink" Target="https://de.wikipedia.org/wiki/Toronto" TargetMode="External"/><Relationship Id="rId11" Type="http://schemas.openxmlformats.org/officeDocument/2006/relationships/hyperlink" Target="https://de.wikipedia.org/wiki/Regina_(Saskatchewan)" TargetMode="External"/><Relationship Id="rId5" Type="http://schemas.openxmlformats.org/officeDocument/2006/relationships/hyperlink" Target="https://statistique.quebec.ca/en/document/births-deaths-and-marriages-by-month-and-quarter-quebec/tableau/births-deaths-and-marriages-by-month-and-quarter-quebec" TargetMode="External"/><Relationship Id="rId15" Type="http://schemas.openxmlformats.org/officeDocument/2006/relationships/hyperlink" Target="https://de.wikipedia.org/wiki/Charlottetown" TargetMode="External"/><Relationship Id="rId10" Type="http://schemas.openxmlformats.org/officeDocument/2006/relationships/hyperlink" Target="https://de.wikipedia.org/wiki/Winnipeg" TargetMode="External"/><Relationship Id="rId19" Type="http://schemas.openxmlformats.org/officeDocument/2006/relationships/hyperlink" Target="https://de.wikipedia.org/wiki/Iqaluit" TargetMode="External"/><Relationship Id="rId4" Type="http://schemas.openxmlformats.org/officeDocument/2006/relationships/hyperlink" Target="https://data.ontario.ca/en/dataset/vital-events-data-by-month/resource/97622ce6-c06a-4970-afe5-be540c748f24" TargetMode="External"/><Relationship Id="rId9" Type="http://schemas.openxmlformats.org/officeDocument/2006/relationships/hyperlink" Target="https://de.wikipedia.org/wiki/Edmonton" TargetMode="External"/><Relationship Id="rId14" Type="http://schemas.openxmlformats.org/officeDocument/2006/relationships/hyperlink" Target="https://de.wikipedia.org/wiki/St._John%E2%80%99s_(Neufundland)" TargetMode="External"/><Relationship Id="rId22" Type="http://schemas.openxmlformats.org/officeDocument/2006/relationships/drawing" Target="../drawings/drawing5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fs.admin.ch/bfs/de/home/statistiken/bevoelkerung/geburten-todesfaelle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conomy.com/austria/deaths" TargetMode="External"/><Relationship Id="rId1" Type="http://schemas.openxmlformats.org/officeDocument/2006/relationships/hyperlink" Target="https://www.economy.com/austria/birth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assets.publishing.service.gov.uk/government/uploads/system/uploads/attachment_data/file/1139990/vaccine-surveillance-report-2023-week-9.pdf" TargetMode="External"/><Relationship Id="rId1" Type="http://schemas.openxmlformats.org/officeDocument/2006/relationships/hyperlink" Target="https://www.ons.gov.uk/peoplepopulationandcommunity/birthsdeathsandmarriages/deaths/datasets/monthlymortalityanalysisenglandandwale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isra.gov.uk/publications/monthly-deaths" TargetMode="External"/><Relationship Id="rId1" Type="http://schemas.openxmlformats.org/officeDocument/2006/relationships/hyperlink" Target="https://www.nisra.gov.uk/publications/monthly-birth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rscotland.gov.uk/statistics-and-data/statistics/statistics-by-theme/vital-events/general-publications/weekly-and-monthly-data-on-births-and-deaths/monthly-data-on-births-and-deaths-registered-in-scotland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cb.se/en/finding-statistics/statistics-by-subject-area/population/population-composition/population-statistics/pong/tables-and-graphs/births-and-deaths/preliminary-statistics-on-deaths/" TargetMode="External"/><Relationship Id="rId1" Type="http://schemas.openxmlformats.org/officeDocument/2006/relationships/hyperlink" Target="https://www.scb.se/en/finding-statistics/statistics-by-subject-area/population/population-composition/population-statistics/pong/tables-and-graphs/population-statistics---month-quarter-half-year/population-statistics-2019-2022-month-and-1998-2022-ye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81203-EBF3-4F34-9A56-446CF486909B}">
  <dimension ref="B2:O38"/>
  <sheetViews>
    <sheetView tabSelected="1" workbookViewId="0">
      <selection activeCell="B40" sqref="B40"/>
    </sheetView>
  </sheetViews>
  <sheetFormatPr baseColWidth="10" defaultRowHeight="15" x14ac:dyDescent="0.25"/>
  <sheetData>
    <row r="2" spans="2:15" x14ac:dyDescent="0.25"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</row>
    <row r="3" spans="2:15" x14ac:dyDescent="0.25">
      <c r="B3" s="3" t="s">
        <v>42</v>
      </c>
      <c r="D3" s="9">
        <f>Germany!J2/Germany!P2</f>
        <v>0.91454049648946845</v>
      </c>
      <c r="E3" s="9">
        <f>Germany!J3/Germany!P3</f>
        <v>0.91232213977960397</v>
      </c>
      <c r="F3" s="9">
        <f>Germany!J4/Germany!P4</f>
        <v>0.91370648383474196</v>
      </c>
      <c r="G3" s="9">
        <f>Germany!J5/Germany!P5</f>
        <v>0.91884323835076209</v>
      </c>
      <c r="H3" s="9">
        <f>Germany!J6/Germany!P6</f>
        <v>0.9271325943194253</v>
      </c>
      <c r="I3" s="9">
        <f>Germany!J7/Germany!P7</f>
        <v>0.93517081559465642</v>
      </c>
      <c r="J3" s="9">
        <f>Germany!J8/Germany!P8</f>
        <v>0.93706386273934461</v>
      </c>
      <c r="K3" s="9">
        <f>Germany!J9/Germany!P9</f>
        <v>0.93787768776477454</v>
      </c>
      <c r="L3" s="9">
        <f>Germany!J10/Germany!P10</f>
        <v>0.93903204367833493</v>
      </c>
      <c r="M3" s="9">
        <f>Germany!J11/Germany!P11</f>
        <v>0.93757280525256803</v>
      </c>
      <c r="N3" s="9">
        <f>Germany!J12/Germany!P12</f>
        <v>0.93437764489165975</v>
      </c>
      <c r="O3" s="9"/>
    </row>
    <row r="4" spans="2:15" x14ac:dyDescent="0.25">
      <c r="B4" s="3" t="s">
        <v>43</v>
      </c>
      <c r="D4" s="9">
        <f>France!L2/France!R2</f>
        <v>0.9606834349593496</v>
      </c>
      <c r="E4" s="9">
        <f>France!L3/France!R3</f>
        <v>0.98230006486887222</v>
      </c>
      <c r="F4" s="9">
        <f>France!L4/France!R4</f>
        <v>0.99253497130559543</v>
      </c>
      <c r="G4" s="9">
        <f>France!L5/France!R5</f>
        <v>0.98967751181248398</v>
      </c>
      <c r="H4" s="9">
        <f>France!L6/France!R6</f>
        <v>0.98680821221195936</v>
      </c>
      <c r="I4" s="9">
        <f>France!L7/France!R7</f>
        <v>0.98541259513973067</v>
      </c>
      <c r="J4" s="9">
        <f>France!L8/France!R8</f>
        <v>0.9803966992693357</v>
      </c>
      <c r="K4" s="9">
        <f>France!L9/France!R9</f>
        <v>0.9787007561683454</v>
      </c>
      <c r="L4" s="9">
        <f>France!L10/France!R10</f>
        <v>0.97302369557065393</v>
      </c>
      <c r="M4" s="9">
        <f>France!L11/France!R11</f>
        <v>0.96714506857836513</v>
      </c>
      <c r="N4" s="9">
        <f>France!L12/France!R12</f>
        <v>0.96638789350034615</v>
      </c>
      <c r="O4" s="9">
        <f>France!L13/France!R13</f>
        <v>0.96391875048945885</v>
      </c>
    </row>
    <row r="5" spans="2:15" x14ac:dyDescent="0.25">
      <c r="B5" s="3" t="s">
        <v>44</v>
      </c>
      <c r="D5" s="9">
        <f>Switzerland!J2/Switzerland!P2</f>
        <v>0.89401048854540432</v>
      </c>
      <c r="E5" s="9">
        <f>Switzerland!J3/Switzerland!P3</f>
        <v>0.88282725555716979</v>
      </c>
      <c r="F5" s="9">
        <f>Switzerland!J4/Switzerland!P4</f>
        <v>0.87431275995601665</v>
      </c>
      <c r="G5" s="9">
        <f>Switzerland!J5/Switzerland!P5</f>
        <v>0.87545171562488822</v>
      </c>
      <c r="H5" s="9">
        <f>Switzerland!J6/Switzerland!P6</f>
        <v>0.87585700984679626</v>
      </c>
      <c r="I5" s="9">
        <f>Switzerland!J7/Switzerland!P7</f>
        <v>0.8788224874137609</v>
      </c>
      <c r="J5" s="9">
        <f>Switzerland!J8/Switzerland!P8</f>
        <v>0.87869285686112097</v>
      </c>
      <c r="K5" s="9">
        <f>Switzerland!J9/Switzerland!P9</f>
        <v>0.8789856934806819</v>
      </c>
      <c r="L5" s="9">
        <f>Switzerland!J10/Switzerland!P10</f>
        <v>0.87932840465744688</v>
      </c>
      <c r="M5" s="9">
        <f>Switzerland!J11/Switzerland!P11</f>
        <v>0.87873704309874523</v>
      </c>
      <c r="N5" s="9">
        <f>Switzerland!J12/Switzerland!P12</f>
        <v>0.87691886306196387</v>
      </c>
      <c r="O5" s="9"/>
    </row>
    <row r="6" spans="2:15" x14ac:dyDescent="0.25">
      <c r="B6" s="3" t="s">
        <v>45</v>
      </c>
      <c r="D6" s="9">
        <f>Austria!J2/Austria!P2</f>
        <v>0.93593749999999998</v>
      </c>
      <c r="E6" s="9">
        <f>Austria!J3/Austria!P3</f>
        <v>0.93983188320306743</v>
      </c>
      <c r="F6" s="9">
        <f>Austria!J4/Austria!P4</f>
        <v>0.92664989355525451</v>
      </c>
      <c r="G6" s="9">
        <f>Austria!J5/Austria!P5</f>
        <v>0.93142335766423356</v>
      </c>
      <c r="H6" s="9">
        <f>Austria!J6/Austria!P6</f>
        <v>0.9416587005011442</v>
      </c>
      <c r="I6" s="9">
        <f>Austria!J7/Austria!P7</f>
        <v>0.94943228093709575</v>
      </c>
      <c r="J6" s="9">
        <f>Austria!J8/Austria!P8</f>
        <v>0.95502297431330085</v>
      </c>
      <c r="K6" s="9">
        <f>Austria!J9/Austria!P9</f>
        <v>0.96009204124290803</v>
      </c>
      <c r="L6" s="9">
        <f>Austria!J10/Austria!P10</f>
        <v>0.95902436014131653</v>
      </c>
      <c r="M6" s="9">
        <f>Austria!J11/Austria!P11</f>
        <v>0.96158322019340003</v>
      </c>
      <c r="N6" s="9">
        <f>Austria!J12/Austria!P12</f>
        <v>0.96308465158761369</v>
      </c>
      <c r="O6" s="9">
        <f>Austria!J13/Austria!P13</f>
        <v>0.96098673057812589</v>
      </c>
    </row>
    <row r="7" spans="2:15" x14ac:dyDescent="0.25">
      <c r="B7" s="3" t="s">
        <v>46</v>
      </c>
      <c r="D7" s="9">
        <f>EnglandWales!J2/EnglandWales!P2</f>
        <v>0.83430662281807455</v>
      </c>
      <c r="E7" s="9">
        <f>EnglandWales!J3/EnglandWales!P3</f>
        <v>0.85123433297407358</v>
      </c>
      <c r="F7" s="9">
        <f>EnglandWales!J4/EnglandWales!P4</f>
        <v>0.85461551915456679</v>
      </c>
      <c r="G7" s="9">
        <f>EnglandWales!J5/EnglandWales!P5</f>
        <v>0.85777033064758634</v>
      </c>
      <c r="H7" s="9">
        <f>EnglandWales!J6/EnglandWales!P6</f>
        <v>0.84933010452256752</v>
      </c>
      <c r="I7" s="9">
        <f>EnglandWales!J7/EnglandWales!P7</f>
        <v>0.8473061446395167</v>
      </c>
      <c r="J7" s="9">
        <f>EnglandWales!J8/EnglandWales!P8</f>
        <v>0.84268571919021684</v>
      </c>
      <c r="K7" s="9">
        <f>EnglandWales!J9/EnglandWales!P9</f>
        <v>0.83997081621731728</v>
      </c>
      <c r="L7" s="9">
        <f>EnglandWales!J10/EnglandWales!P10</f>
        <v>0.83911540384305483</v>
      </c>
      <c r="M7" s="9">
        <f>EnglandWales!J11/EnglandWales!P11</f>
        <v>0.84109057931513098</v>
      </c>
      <c r="N7" s="9">
        <f>EnglandWales!J12/EnglandWales!P12</f>
        <v>0.84413672988431998</v>
      </c>
      <c r="O7" s="9"/>
    </row>
    <row r="8" spans="2:15" x14ac:dyDescent="0.25">
      <c r="B8" s="3" t="s">
        <v>47</v>
      </c>
      <c r="D8" s="9">
        <f>NorthernIreland!J2/NorthernIreland!P2</f>
        <v>0.89401165871754107</v>
      </c>
      <c r="E8" s="9">
        <f>NorthernIreland!J3/NorthernIreland!P3</f>
        <v>0.92266741384141215</v>
      </c>
      <c r="F8" s="9">
        <f>NorthernIreland!J4/NorthernIreland!P4</f>
        <v>0.94078212290502794</v>
      </c>
      <c r="G8" s="9">
        <f>NorthernIreland!J5/NorthernIreland!P5</f>
        <v>0.93473713568539951</v>
      </c>
      <c r="H8" s="9">
        <f>NorthernIreland!J6/NorthernIreland!P6</f>
        <v>0.91772290209790208</v>
      </c>
      <c r="I8" s="9">
        <f>NorthernIreland!J7/NorthernIreland!P7</f>
        <v>0.92021617660529453</v>
      </c>
      <c r="J8" s="9">
        <f>NorthernIreland!J8/NorthernIreland!P8</f>
        <v>0.91867516715907327</v>
      </c>
      <c r="K8" s="9">
        <f>NorthernIreland!J9/NorthernIreland!P9</f>
        <v>0.91620149303920906</v>
      </c>
      <c r="L8" s="9">
        <f>NorthernIreland!J10/NorthernIreland!P10</f>
        <v>0.91451622471376881</v>
      </c>
      <c r="M8" s="9">
        <f>NorthernIreland!J11/NorthernIreland!P11</f>
        <v>0.91562865964015761</v>
      </c>
      <c r="N8" s="9">
        <f>NorthernIreland!J12/NorthernIreland!P12</f>
        <v>0.91184746749466328</v>
      </c>
      <c r="O8" s="9">
        <f>NorthernIreland!J13/NorthernIreland!P13</f>
        <v>0.91361326557903177</v>
      </c>
    </row>
    <row r="9" spans="2:15" x14ac:dyDescent="0.25">
      <c r="B9" s="3" t="s">
        <v>79</v>
      </c>
      <c r="D9" s="9">
        <f>Scotland!L2/Scotland!R2</f>
        <v>0.93024366937410419</v>
      </c>
      <c r="E9" s="9">
        <f>Scotland!L3/Scotland!R3</f>
        <v>0.93709738537324749</v>
      </c>
      <c r="F9" s="9">
        <f>Scotland!L4/Scotland!R4</f>
        <v>0.94064986737400536</v>
      </c>
      <c r="G9" s="9">
        <f>Scotland!L5/Scotland!R5</f>
        <v>0.93702645634082726</v>
      </c>
      <c r="H9" s="9">
        <f>Scotland!L6/Scotland!R6</f>
        <v>0.92942795360723418</v>
      </c>
      <c r="I9" s="9">
        <f>Scotland!L7/Scotland!R7</f>
        <v>0.93210154110289012</v>
      </c>
      <c r="J9" s="9">
        <f>Scotland!L8/Scotland!R8</f>
        <v>0.92647465119491645</v>
      </c>
      <c r="K9" s="9">
        <f>Scotland!L9/Scotland!R9</f>
        <v>0.92999729835199474</v>
      </c>
      <c r="L9" s="9">
        <f>Scotland!L10/Scotland!R10</f>
        <v>0.9303109977956604</v>
      </c>
      <c r="M9" s="9">
        <f>Scotland!L11/Scotland!R11</f>
        <v>0.93345603174223768</v>
      </c>
      <c r="N9" s="9">
        <f>Scotland!L12/Scotland!R12</f>
        <v>0.93691128148959479</v>
      </c>
      <c r="O9" s="9">
        <f>Scotland!L13/Scotland!R13</f>
        <v>0.94050819705269972</v>
      </c>
    </row>
    <row r="10" spans="2:15" x14ac:dyDescent="0.25">
      <c r="B10" s="3" t="s">
        <v>48</v>
      </c>
      <c r="D10" s="9">
        <f>Sweden!J2/Sweden!P2</f>
        <v>0.93952165209145511</v>
      </c>
      <c r="E10" s="9">
        <f>Sweden!J3/Sweden!P3</f>
        <v>0.94696599967463801</v>
      </c>
      <c r="F10" s="9">
        <f>Sweden!J4/Sweden!P4</f>
        <v>0.94354381990655534</v>
      </c>
      <c r="G10" s="9">
        <f>Sweden!J5/Sweden!P5</f>
        <v>0.92580123186136343</v>
      </c>
      <c r="H10" s="9">
        <f>Sweden!J6/Sweden!P6</f>
        <v>0.92713092151294396</v>
      </c>
      <c r="I10" s="9">
        <f>Sweden!J7/Sweden!P7</f>
        <v>0.93134043134043132</v>
      </c>
      <c r="J10" s="9">
        <f>Sweden!J8/Sweden!P8</f>
        <v>0.92371826419245573</v>
      </c>
      <c r="K10" s="9">
        <f>Sweden!J9/Sweden!P9</f>
        <v>0.92257365083767195</v>
      </c>
      <c r="L10" s="9">
        <f>Sweden!J10/Sweden!P10</f>
        <v>0.91985563638414258</v>
      </c>
      <c r="M10" s="9">
        <f>Sweden!J11/Sweden!P11</f>
        <v>0.91521792360430954</v>
      </c>
      <c r="N10" s="9">
        <f>Sweden!J12/Sweden!P12</f>
        <v>0.91324321023607991</v>
      </c>
      <c r="O10" s="9">
        <f>Sweden!J13/Sweden!P13</f>
        <v>0.91452372012608818</v>
      </c>
    </row>
    <row r="11" spans="2:15" x14ac:dyDescent="0.25">
      <c r="B11" s="3" t="s">
        <v>49</v>
      </c>
      <c r="D11" s="9">
        <f>Portugal!J2/Portugal!P2</f>
        <v>0.89051399916422902</v>
      </c>
      <c r="E11" s="9">
        <f>Portugal!J3/Portugal!P3</f>
        <v>0.92270037261635129</v>
      </c>
      <c r="F11" s="9">
        <f>Portugal!J4/Portugal!P4</f>
        <v>0.93462820698651983</v>
      </c>
      <c r="G11" s="9">
        <f>Portugal!J5/Portugal!P5</f>
        <v>0.92886725277919058</v>
      </c>
      <c r="H11" s="9">
        <f>Portugal!J6/Portugal!P6</f>
        <v>0.93545046599930959</v>
      </c>
      <c r="I11" s="9">
        <f>Portugal!J7/Portugal!P7</f>
        <v>0.94392995453780093</v>
      </c>
      <c r="J11" s="9">
        <f>Portugal!J8/Portugal!P8</f>
        <v>0.94443315725314914</v>
      </c>
      <c r="K11" s="9">
        <f>Portugal!J9/Portugal!P9</f>
        <v>0.95464732560396703</v>
      </c>
      <c r="L11" s="9">
        <f>Portugal!J10/Portugal!P10</f>
        <v>0.95735941471882946</v>
      </c>
      <c r="M11" s="9">
        <f>Portugal!J11/Portugal!P11</f>
        <v>0.95909898406706273</v>
      </c>
      <c r="N11" s="9">
        <f>Portugal!J12/Portugal!P12</f>
        <v>0.96424643159664714</v>
      </c>
      <c r="O11" s="9">
        <f>Portugal!J13/Portugal!P13</f>
        <v>0.96769737911182296</v>
      </c>
    </row>
    <row r="12" spans="2:15" x14ac:dyDescent="0.25">
      <c r="B12" s="3" t="s">
        <v>50</v>
      </c>
      <c r="D12" s="9">
        <f>Spain!J2/Spain!P2</f>
        <v>0.89652602242530299</v>
      </c>
      <c r="E12" s="9">
        <f>Spain!J3/Spain!P3</f>
        <v>0.90352686397855009</v>
      </c>
      <c r="F12" s="9">
        <f>Spain!J4/Spain!P4</f>
        <v>0.91210649602925209</v>
      </c>
      <c r="G12" s="9">
        <f>Spain!J5/Spain!P5</f>
        <v>0.90451008211874973</v>
      </c>
      <c r="H12" s="9">
        <f>Spain!J6/Spain!P6</f>
        <v>0.90482581988262445</v>
      </c>
      <c r="I12" s="9">
        <f>Spain!J7/Spain!P7</f>
        <v>0.91310128250679079</v>
      </c>
      <c r="J12" s="9">
        <f>Spain!J8/Spain!P8</f>
        <v>0.91382736322517011</v>
      </c>
      <c r="K12" s="9">
        <f>Spain!J9/Spain!P9</f>
        <v>0.9172620429177305</v>
      </c>
      <c r="L12" s="9">
        <f>Spain!J10/Spain!P10</f>
        <v>0.91599638870650035</v>
      </c>
      <c r="M12" s="9">
        <f>Spain!J11/Spain!P11</f>
        <v>0.91259035019870371</v>
      </c>
      <c r="N12" s="9">
        <f>Spain!J12/Spain!P12</f>
        <v>0.91703028942146048</v>
      </c>
      <c r="O12" s="9">
        <f>Spain!J13/Spain!P13</f>
        <v>0.91934148578245956</v>
      </c>
    </row>
    <row r="13" spans="2:15" x14ac:dyDescent="0.25">
      <c r="B13" s="3" t="s">
        <v>51</v>
      </c>
      <c r="D13" s="9">
        <f>Netherlands!L2/Netherlands!R2</f>
        <v>0.99340425531914889</v>
      </c>
      <c r="E13" s="9">
        <f>Netherlands!L3/Netherlands!R3</f>
        <v>1.0017244611059044</v>
      </c>
      <c r="F13" s="9">
        <f>Netherlands!L4/Netherlands!R4</f>
        <v>0.99720096108592804</v>
      </c>
      <c r="G13" s="9">
        <f>Netherlands!L5/Netherlands!R5</f>
        <v>0.98709653428528932</v>
      </c>
      <c r="H13" s="9">
        <f>Netherlands!L6/Netherlands!R6</f>
        <v>0.98678556713167342</v>
      </c>
      <c r="I13" s="9">
        <f>Netherlands!L7/Netherlands!R7</f>
        <v>0.98736657619609802</v>
      </c>
      <c r="J13" s="9">
        <f>Netherlands!L8/Netherlands!R8</f>
        <v>0.98605630908343611</v>
      </c>
      <c r="K13" s="9">
        <f>Netherlands!L9/Netherlands!R9</f>
        <v>0.98669506945369012</v>
      </c>
      <c r="L13" s="9">
        <f>Netherlands!L10/Netherlands!R10</f>
        <v>0.99094046591889562</v>
      </c>
      <c r="M13" s="9">
        <f>Netherlands!L11/Netherlands!R11</f>
        <v>0.9904942832014072</v>
      </c>
      <c r="N13" s="9">
        <f>Netherlands!L12/Netherlands!R12</f>
        <v>0.98610710785726641</v>
      </c>
      <c r="O13" s="9">
        <f>Netherlands!L13/Netherlands!R13</f>
        <v>0.98356317774634605</v>
      </c>
    </row>
    <row r="14" spans="2:15" x14ac:dyDescent="0.25">
      <c r="B14" s="3" t="s">
        <v>52</v>
      </c>
      <c r="D14" s="9">
        <f>Belgium!J2/Belgium!P2</f>
        <v>0.96416137620315379</v>
      </c>
      <c r="E14" s="9">
        <f>Belgium!J3/Belgium!P3</f>
        <v>0.99771540469973885</v>
      </c>
      <c r="F14" s="9">
        <f>Belgium!J4/Belgium!P4</f>
        <v>0.99985719385933591</v>
      </c>
      <c r="G14" s="9">
        <f>Belgium!J5/Belgium!P5</f>
        <v>0.99243312373441328</v>
      </c>
      <c r="H14" s="9">
        <f>Belgium!J6/Belgium!P6</f>
        <v>0.99154111606767104</v>
      </c>
      <c r="I14" s="9">
        <f>Belgium!J7/Belgium!P7</f>
        <v>0.99048299663593109</v>
      </c>
      <c r="J14" s="9">
        <f>Belgium!J8/Belgium!P8</f>
        <v>0.98114010626119119</v>
      </c>
      <c r="K14" s="9">
        <f>Belgium!J9/Belgium!P9</f>
        <v>0.97904944178628384</v>
      </c>
      <c r="L14" s="9">
        <f>Belgium!J10/Belgium!P10</f>
        <v>0.97933439775339426</v>
      </c>
      <c r="M14" s="9">
        <f>Belgium!J11/Belgium!P11</f>
        <v>0.97455328572444411</v>
      </c>
      <c r="N14" s="9">
        <f>Belgium!J12/Belgium!P12</f>
        <v>0.97093653071617059</v>
      </c>
      <c r="O14" s="9">
        <f>Belgium!J13/Belgium!P13</f>
        <v>0.96611205432937186</v>
      </c>
    </row>
    <row r="15" spans="2:15" x14ac:dyDescent="0.25">
      <c r="B15" s="3" t="s">
        <v>53</v>
      </c>
      <c r="D15" s="9">
        <f>Norway!L2/Norway!R2</f>
        <v>0.95880806310254163</v>
      </c>
      <c r="E15" s="9">
        <f>Norway!L3/Norway!R3</f>
        <v>0.95844625112917792</v>
      </c>
      <c r="F15" s="9">
        <f>Norway!L4/Norway!R4</f>
        <v>0.96711899791231737</v>
      </c>
      <c r="G15" s="9">
        <f>Norway!L5/Norway!R5</f>
        <v>0.95767547504293393</v>
      </c>
      <c r="H15" s="9">
        <f>Norway!L6/Norway!R6</f>
        <v>0.94807341045490123</v>
      </c>
      <c r="I15" s="9">
        <f>Norway!L7/Norway!R7</f>
        <v>0.94533739037050291</v>
      </c>
      <c r="J15" s="9">
        <f>Norway!L8/Norway!R8</f>
        <v>0.94330756404426253</v>
      </c>
      <c r="K15" s="9">
        <f>Norway!L9/Norway!R9</f>
        <v>0.93937802059256148</v>
      </c>
      <c r="L15" s="9">
        <f>Norway!L10/Norway!R10</f>
        <v>0.94182676576450242</v>
      </c>
      <c r="M15" s="9">
        <f>Norway!L11/Norway!R11</f>
        <v>0.94358161648177497</v>
      </c>
      <c r="N15" s="9">
        <f>Norway!L12/Norway!R12</f>
        <v>0.94102854023705551</v>
      </c>
      <c r="O15" s="9">
        <f>Norway!L13/Norway!R13</f>
        <v>0.93978592162554431</v>
      </c>
    </row>
    <row r="16" spans="2:15" x14ac:dyDescent="0.25">
      <c r="B16" s="3" t="s">
        <v>54</v>
      </c>
      <c r="D16" s="9">
        <f>Israel!J2/Israel!P2</f>
        <v>0.97223295967014556</v>
      </c>
      <c r="E16" s="9">
        <f>Israel!J3/Israel!P3</f>
        <v>0.97819378728656659</v>
      </c>
      <c r="F16" s="9">
        <f>Israel!J4/Israel!P4</f>
        <v>0.99536321483771251</v>
      </c>
      <c r="G16" s="9">
        <f>Israel!J5/Israel!P5</f>
        <v>0.99069219339743475</v>
      </c>
      <c r="H16" s="9">
        <f>Israel!J6/Israel!P6</f>
        <v>0.9932650273224044</v>
      </c>
      <c r="I16" s="9">
        <f>Israel!J7/Israel!P7</f>
        <v>0.99451067747104749</v>
      </c>
      <c r="J16" s="9">
        <f>Israel!J8/Israel!P8</f>
        <v>0.99456118188217824</v>
      </c>
      <c r="K16" s="9">
        <f>Israel!J9/Israel!P9</f>
        <v>0.99615407076176099</v>
      </c>
      <c r="L16" s="9">
        <f>Israel!J10/Israel!P10</f>
        <v>0.99204083589664149</v>
      </c>
      <c r="M16" s="9">
        <f>Israel!J11/Israel!P11</f>
        <v>0.98666219442416592</v>
      </c>
      <c r="N16" s="9">
        <f>Israel!J12/Israel!P12</f>
        <v>0.98472864154000095</v>
      </c>
      <c r="O16" s="9">
        <f>Israel!J13/Israel!P13</f>
        <v>0.9854885433002265</v>
      </c>
    </row>
    <row r="17" spans="2:15" x14ac:dyDescent="0.25">
      <c r="B17" s="3" t="s">
        <v>55</v>
      </c>
      <c r="D17" s="9">
        <f>Italy!J2/Italy!P2</f>
        <v>0.88331923486233521</v>
      </c>
      <c r="E17" s="9">
        <f>Italy!J3/Italy!P3</f>
        <v>0.90552775617415293</v>
      </c>
      <c r="F17" s="9">
        <f>Italy!J4/Italy!P4</f>
        <v>0.91334675249616359</v>
      </c>
      <c r="G17" s="9">
        <f>Italy!J5/Italy!P5</f>
        <v>0.90288930638465503</v>
      </c>
      <c r="H17" s="9">
        <f>Italy!J6/Italy!P6</f>
        <v>0.90604148207084867</v>
      </c>
      <c r="I17" s="9">
        <f>Italy!J7/Italy!P7</f>
        <v>0.91544872629649299</v>
      </c>
      <c r="J17" s="9">
        <f>Italy!J8/Italy!P8</f>
        <v>0.92171818377411507</v>
      </c>
      <c r="K17" s="9">
        <f>Italy!J9/Italy!P9</f>
        <v>0.92815120380197902</v>
      </c>
      <c r="L17" s="9">
        <f>Italy!J10/Italy!P10</f>
        <v>0.92689853681938117</v>
      </c>
      <c r="M17" s="9">
        <f>Italy!J11/Italy!P11</f>
        <v>0.92404385742635142</v>
      </c>
      <c r="N17" s="9">
        <f>Italy!J12/Italy!P12</f>
        <v>0.92820688190094247</v>
      </c>
      <c r="O17" s="9">
        <f>Italy!J13/Italy!P13</f>
        <v>0.93457022881138063</v>
      </c>
    </row>
    <row r="18" spans="2:15" x14ac:dyDescent="0.25">
      <c r="B18" s="3" t="s">
        <v>56</v>
      </c>
      <c r="D18" s="9">
        <f>Denmark!J2/Denmark!P2</f>
        <v>0.98845452704071302</v>
      </c>
      <c r="E18" s="9">
        <f>Denmark!J3/Denmark!P3</f>
        <v>0.97653596789132446</v>
      </c>
      <c r="F18" s="9">
        <f>Denmark!J4/Denmark!P4</f>
        <v>0.97569965870307163</v>
      </c>
      <c r="G18" s="9">
        <f>Denmark!J5/Denmark!P5</f>
        <v>0.96440860767294956</v>
      </c>
      <c r="H18" s="9">
        <f>Denmark!J6/Denmark!P6</f>
        <v>0.96476325950010156</v>
      </c>
      <c r="I18" s="9">
        <f>Denmark!J7/Denmark!P7</f>
        <v>0.96430244228839079</v>
      </c>
      <c r="J18" s="9">
        <f>Denmark!J8/Denmark!P8</f>
        <v>0.96131212163874424</v>
      </c>
      <c r="K18" s="9">
        <f>Denmark!J9/Denmark!P9</f>
        <v>0.95776186430392041</v>
      </c>
      <c r="L18" s="9">
        <f>Denmark!J10/Denmark!P10</f>
        <v>0.95922501670222626</v>
      </c>
      <c r="M18" s="9">
        <f>Denmark!J11/Denmark!P11</f>
        <v>0.95584108984654681</v>
      </c>
      <c r="N18" s="9">
        <f>Denmark!J12/Denmark!P12</f>
        <v>0.95392177664615607</v>
      </c>
      <c r="O18" s="9">
        <f>Denmark!J13/Denmark!P13</f>
        <v>0.95167516328159352</v>
      </c>
    </row>
    <row r="19" spans="2:15" x14ac:dyDescent="0.25">
      <c r="B19" s="3" t="s">
        <v>57</v>
      </c>
      <c r="D19" s="9">
        <f>Finland!L2/Finland!R2</f>
        <v>0.9982495623905977</v>
      </c>
      <c r="E19" s="9">
        <f>Finland!L3/Finland!R3</f>
        <v>0.96126533247256296</v>
      </c>
      <c r="F19" s="9">
        <f>Finland!L4/Finland!R4</f>
        <v>0.94504650567454562</v>
      </c>
      <c r="G19" s="9">
        <f>Finland!L5/Finland!R5</f>
        <v>0.92768016297428058</v>
      </c>
      <c r="H19" s="9">
        <f>Finland!L6/Finland!R6</f>
        <v>0.92649210433378737</v>
      </c>
      <c r="I19" s="9">
        <f>Finland!L7/Finland!R7</f>
        <v>0.93251508042895437</v>
      </c>
      <c r="J19" s="9">
        <f>Finland!L8/Finland!R8</f>
        <v>0.9362141382501602</v>
      </c>
      <c r="K19" s="9">
        <f>Finland!L9/Finland!R9</f>
        <v>0.93601479426722145</v>
      </c>
      <c r="L19" s="9">
        <f>Finland!L10/Finland!R10</f>
        <v>0.94187804006705322</v>
      </c>
      <c r="M19" s="9">
        <f>Finland!L11/Finland!R11</f>
        <v>0.94568777292576423</v>
      </c>
      <c r="N19" s="9">
        <f>Finland!L12/Finland!R12</f>
        <v>0.94416554982622725</v>
      </c>
      <c r="O19" s="9">
        <f>Finland!L13/Finland!R13</f>
        <v>0.94442692897828784</v>
      </c>
    </row>
    <row r="20" spans="2:15" x14ac:dyDescent="0.25">
      <c r="B20" s="3" t="s">
        <v>61</v>
      </c>
      <c r="D20" s="9">
        <f>Poland!J2/Poland!P2</f>
        <v>0.73590504451038574</v>
      </c>
      <c r="E20" s="9">
        <f>Poland!J3/Poland!P3</f>
        <v>0.77258064516129032</v>
      </c>
      <c r="F20" s="9">
        <f>Poland!J4/Poland!P4</f>
        <v>0.81938325991189431</v>
      </c>
      <c r="G20" s="9">
        <f>Poland!J5/Poland!P5</f>
        <v>0.80325203252032518</v>
      </c>
      <c r="H20" s="9">
        <f>Poland!J6/Poland!P6</f>
        <v>0.82066276803118909</v>
      </c>
      <c r="I20" s="9">
        <f>Poland!J7/Poland!P7</f>
        <v>0.84256719692814042</v>
      </c>
      <c r="J20" s="9">
        <f>Poland!J8/Poland!P8</f>
        <v>0.82079343365253077</v>
      </c>
      <c r="K20" s="9">
        <f>Poland!J9/Poland!P9</f>
        <v>0.82495049504950491</v>
      </c>
      <c r="L20" s="9">
        <f>Poland!J10/Poland!P10</f>
        <v>0.82225332400279916</v>
      </c>
      <c r="M20" s="9">
        <f>Poland!J11/Poland!P11</f>
        <v>0.81712672521957341</v>
      </c>
      <c r="N20" s="9">
        <f>Poland!J12/Poland!P12</f>
        <v>0.81770983559273147</v>
      </c>
      <c r="O20" s="9">
        <f>Poland!J13/Poland!P13</f>
        <v>0.81466666666666665</v>
      </c>
    </row>
    <row r="21" spans="2:15" x14ac:dyDescent="0.25">
      <c r="B21" s="3" t="s">
        <v>69</v>
      </c>
      <c r="D21" s="9">
        <f>Estonia!L2/Estonia!R2</f>
        <v>0.85538752362948955</v>
      </c>
      <c r="E21" s="9">
        <f>Estonia!L3/Estonia!R3</f>
        <v>0.85382381413359143</v>
      </c>
      <c r="F21" s="9">
        <f>Estonia!L4/Estonia!R4</f>
        <v>0.8848580441640379</v>
      </c>
      <c r="G21" s="9">
        <f>Estonia!L5/Estonia!R5</f>
        <v>0.87349255143059823</v>
      </c>
      <c r="H21" s="9">
        <f>Estonia!L6/Estonia!R6</f>
        <v>0.88680645759881238</v>
      </c>
      <c r="I21" s="9">
        <f>Estonia!L7/Estonia!R7</f>
        <v>0.88905891354246369</v>
      </c>
      <c r="J21" s="9">
        <f>Estonia!L8/Estonia!R8</f>
        <v>0.87771634306287771</v>
      </c>
      <c r="K21" s="9">
        <f>Estonia!L9/Estonia!R9</f>
        <v>0.87802730074856894</v>
      </c>
      <c r="L21" s="9">
        <f>Estonia!L10/Estonia!R10</f>
        <v>0.8750608627909241</v>
      </c>
      <c r="M21" s="9">
        <f>Estonia!L11/Estonia!R11</f>
        <v>0.87239263803680978</v>
      </c>
      <c r="N21" s="9">
        <f>Estonia!L12/Estonia!R12</f>
        <v>0.86273257206739595</v>
      </c>
      <c r="O21" s="9">
        <f>Estonia!L13/Estonia!R13</f>
        <v>0.85703720139042971</v>
      </c>
    </row>
    <row r="22" spans="2:15" x14ac:dyDescent="0.25">
      <c r="B22" s="3" t="s">
        <v>75</v>
      </c>
      <c r="D22" s="9">
        <f>Latvia!J2/Latvia!P2</f>
        <v>0.87931034482758619</v>
      </c>
      <c r="E22" s="9">
        <f>Latvia!J3/Latvia!P3</f>
        <v>0.88966725043782835</v>
      </c>
      <c r="F22" s="9">
        <f>Latvia!J4/Latvia!P4</f>
        <v>0.89441416893732972</v>
      </c>
      <c r="G22" s="9">
        <f>Latvia!J5/Latvia!P5</f>
        <v>0.8745164003364172</v>
      </c>
      <c r="H22" s="9">
        <f>Latvia!J6/Latvia!P6</f>
        <v>0.87793803418803418</v>
      </c>
      <c r="I22" s="9">
        <f>Latvia!J7/Latvia!P7</f>
        <v>0.88168735581676372</v>
      </c>
      <c r="J22" s="9">
        <f>Latvia!J8/Latvia!P8</f>
        <v>0.86679518957128432</v>
      </c>
      <c r="K22" s="9">
        <f>Latvia!J9/Latvia!P9</f>
        <v>0.85497029702970295</v>
      </c>
      <c r="L22" s="9">
        <f>Latvia!J10/Latvia!P10</f>
        <v>0.85857805255023179</v>
      </c>
      <c r="M22" s="9">
        <f>Latvia!J11/Latvia!P11</f>
        <v>0.84924654932252752</v>
      </c>
      <c r="N22" s="9">
        <f>Latvia!J12/Latvia!P12</f>
        <v>0.83870593692022266</v>
      </c>
      <c r="O22" s="9">
        <f>Latvia!J13/Latvia!P13</f>
        <v>0.82694559778558496</v>
      </c>
    </row>
    <row r="23" spans="2:15" x14ac:dyDescent="0.25">
      <c r="B23" s="3" t="s">
        <v>73</v>
      </c>
      <c r="D23" s="9">
        <f>Lithuania!L2/Lithuania!R2</f>
        <v>0.66298586572438167</v>
      </c>
      <c r="E23" s="9">
        <f>Lithuania!L3/Lithuania!R3</f>
        <v>0.72996963326325626</v>
      </c>
      <c r="F23" s="9">
        <f>Lithuania!L4/Lithuania!R4</f>
        <v>0.75547389373755935</v>
      </c>
      <c r="G23" s="9">
        <f>Lithuania!L5/Lithuania!R5</f>
        <v>0.76254826254826258</v>
      </c>
      <c r="H23" s="9">
        <f>Lithuania!L6/Lithuania!R6</f>
        <v>0.78370410077727148</v>
      </c>
      <c r="I23" s="9">
        <f>Lithuania!L7/Lithuania!R7</f>
        <v>0.79923405508911471</v>
      </c>
      <c r="J23" s="9">
        <f>Lithuania!L8/Lithuania!R8</f>
        <v>0.79109147800478552</v>
      </c>
      <c r="K23" s="9">
        <f>Lithuania!L9/Lithuania!R9</f>
        <v>0.79887437612827861</v>
      </c>
      <c r="L23" s="9">
        <f>Lithuania!L10/Lithuania!R10</f>
        <v>0.79383952813406988</v>
      </c>
      <c r="M23" s="9">
        <f>Lithuania!L11/Lithuania!R11</f>
        <v>0.79594949580544017</v>
      </c>
      <c r="N23" s="9">
        <f>Lithuania!L12/Lithuania!R12</f>
        <v>0.79332477535301671</v>
      </c>
      <c r="O23" s="9">
        <f>Lithuania!L13/Lithuania!R13</f>
        <v>0.80155514182455367</v>
      </c>
    </row>
    <row r="24" spans="2:15" x14ac:dyDescent="0.25">
      <c r="B24" s="3" t="s">
        <v>84</v>
      </c>
      <c r="D24" s="9">
        <f>Romania!J2/Romania!P2</f>
        <v>0.80282168961414246</v>
      </c>
      <c r="E24" s="9">
        <f>Romania!J3/Romania!P3</f>
        <v>0.7780705431462962</v>
      </c>
      <c r="F24" s="9">
        <f>Romania!J4/Romania!P4</f>
        <v>0.78201195219123509</v>
      </c>
      <c r="G24" s="9">
        <f>Romania!J5/Romania!P5</f>
        <v>0.76504715763255016</v>
      </c>
      <c r="H24" s="9">
        <f>Romania!J6/Romania!P6</f>
        <v>0.76796604729127282</v>
      </c>
      <c r="I24" s="9">
        <f>Romania!J7/Romania!P7</f>
        <v>0.77007730875612068</v>
      </c>
      <c r="J24" s="9">
        <f>Romania!J8/Romania!P8</f>
        <v>0.76847491988751548</v>
      </c>
      <c r="K24" s="9">
        <f>Romania!J9/Romania!P9</f>
        <v>0.79010623608645414</v>
      </c>
      <c r="L24" s="9">
        <f>Romania!J10/Romania!P10</f>
        <v>0.8005608261685937</v>
      </c>
      <c r="M24" s="9">
        <f>Romania!J11/Romania!P11</f>
        <v>0.80207126985798116</v>
      </c>
      <c r="N24" s="9">
        <f>Romania!J12/Romania!P12</f>
        <v>0.79894993475028075</v>
      </c>
      <c r="O24" s="9">
        <f>Romania!J13/Romania!P13</f>
        <v>0.79763668726178161</v>
      </c>
    </row>
    <row r="25" spans="2:15" x14ac:dyDescent="0.25">
      <c r="B25" s="3" t="s">
        <v>99</v>
      </c>
      <c r="D25" s="9">
        <f>Slovenia!J2/Slovenia!P2</f>
        <v>0.89852398523985244</v>
      </c>
      <c r="E25" s="9">
        <f>Slovenia!J3/Slovenia!P3</f>
        <v>0.91714189869171414</v>
      </c>
      <c r="F25" s="9">
        <f>Slovenia!J4/Slovenia!P4</f>
        <v>0.9001095290251917</v>
      </c>
      <c r="G25" s="9">
        <f>Slovenia!J5/Slovenia!P5</f>
        <v>0.88248772504091655</v>
      </c>
      <c r="H25" s="9">
        <f>Slovenia!J6/Slovenia!P6</f>
        <v>0.88954533778576927</v>
      </c>
      <c r="I25" s="9">
        <f>Slovenia!J7/Slovenia!P7</f>
        <v>0.89204967625517462</v>
      </c>
      <c r="J25" s="9">
        <f>Slovenia!J8/Slovenia!P8</f>
        <v>0.89561959139976799</v>
      </c>
      <c r="K25" s="9">
        <f>Slovenia!J9/Slovenia!P9</f>
        <v>0.89629057187017003</v>
      </c>
      <c r="L25" s="9">
        <f>Slovenia!J10/Slovenia!P10</f>
        <v>0.89976068376068374</v>
      </c>
      <c r="M25" s="9">
        <f>Slovenia!J11/Slovenia!P11</f>
        <v>0.89990806006742263</v>
      </c>
      <c r="N25" s="9">
        <f>Slovenia!J12/Slovenia!P12</f>
        <v>0.89672755799618964</v>
      </c>
      <c r="O25" s="9">
        <f>Slovenia!J13/Slovenia!P13</f>
        <v>0.89952400662251653</v>
      </c>
    </row>
    <row r="26" spans="2:15" x14ac:dyDescent="0.25">
      <c r="B26" s="3" t="s">
        <v>101</v>
      </c>
      <c r="D26" s="9">
        <f>Czech!J2/Czech!P2</f>
        <v>0.91897106109324755</v>
      </c>
      <c r="E26" s="9">
        <f>Czech!J3/Czech!P3</f>
        <v>0.90840589417280648</v>
      </c>
      <c r="F26" s="9">
        <f>Czech!J4/Czech!P4</f>
        <v>0.90324119957420257</v>
      </c>
      <c r="G26" s="9">
        <f>Czech!J5/Czech!P5</f>
        <v>0.89385336953838557</v>
      </c>
      <c r="H26" s="9">
        <f>Czech!J6/Czech!P6</f>
        <v>0.89845090924891913</v>
      </c>
      <c r="I26" s="9">
        <f>Czech!J7/Czech!P7</f>
        <v>0.90430167297243991</v>
      </c>
      <c r="J26" s="9">
        <f>Czech!J8/Czech!P8</f>
        <v>0.89884974077600932</v>
      </c>
      <c r="K26" s="9">
        <f>Czech!J9/Czech!P9</f>
        <v>0.89511232344956915</v>
      </c>
      <c r="L26" s="9">
        <f>Czech!J10/Czech!P10</f>
        <v>0.89424845732914193</v>
      </c>
      <c r="M26" s="9">
        <f>Czech!J11/Czech!P11</f>
        <v>0.89253863041902581</v>
      </c>
      <c r="N26" s="9">
        <f>Czech!J12/Czech!P12</f>
        <v>0.89007307281287007</v>
      </c>
      <c r="O26" s="9">
        <f>Czech!J13/Czech!P13</f>
        <v>0.88954032308363995</v>
      </c>
    </row>
    <row r="27" spans="2:15" x14ac:dyDescent="0.25">
      <c r="B27" s="3" t="s">
        <v>103</v>
      </c>
      <c r="D27" s="9">
        <f>Slovakia!J2/Slovakia!P2</f>
        <v>0.91797119599248589</v>
      </c>
      <c r="E27" s="9">
        <f>Slovakia!J3/Slovakia!P3</f>
        <v>0.92453866432337439</v>
      </c>
      <c r="F27" s="9">
        <f>Slovakia!J4/Slovakia!P4</f>
        <v>0.9221078396083795</v>
      </c>
      <c r="G27" s="9">
        <f>Slovakia!J5/Slovakia!P5</f>
        <v>0.92304768111219726</v>
      </c>
      <c r="H27" s="9">
        <f>Slovakia!J6/Slovakia!P6</f>
        <v>0.93517957594115098</v>
      </c>
      <c r="I27" s="9">
        <f>Slovakia!J7/Slovakia!P7</f>
        <v>0.93754022166607076</v>
      </c>
      <c r="J27" s="9">
        <f>Slovakia!J8/Slovakia!P8</f>
        <v>0.9383731478681584</v>
      </c>
      <c r="K27" s="9">
        <f>Slovakia!J9/Slovakia!P9</f>
        <v>0.93654582655684382</v>
      </c>
      <c r="L27" s="9">
        <f>Slovakia!J10/Slovakia!P10</f>
        <v>0.93726723878698159</v>
      </c>
      <c r="M27" s="9">
        <f>Slovakia!J11/Slovakia!P11</f>
        <v>0.93207539319297661</v>
      </c>
      <c r="N27" s="9">
        <f>Slovakia!J12/Slovakia!P12</f>
        <v>0.9285700665484431</v>
      </c>
      <c r="O27" s="9">
        <f>Slovakia!J13/Slovakia!P13</f>
        <v>0.92312546009044061</v>
      </c>
    </row>
    <row r="28" spans="2:15" x14ac:dyDescent="0.25">
      <c r="B28" s="3" t="s">
        <v>76</v>
      </c>
      <c r="D28" s="9">
        <f>Hungary!L2/Hungary!R2</f>
        <v>0.84518321798020435</v>
      </c>
      <c r="E28" s="9">
        <f>Hungary!L3/Hungary!R3</f>
        <v>0.86316210922368097</v>
      </c>
      <c r="F28" s="9">
        <f>Hungary!L4/Hungary!R4</f>
        <v>0.88551916251067075</v>
      </c>
      <c r="G28" s="9">
        <f>Hungary!L5/Hungary!R5</f>
        <v>0.89689627232310054</v>
      </c>
      <c r="H28" s="9">
        <f>Hungary!L6/Hungary!R6</f>
        <v>0.92763554629680389</v>
      </c>
      <c r="I28" s="9">
        <f>Hungary!L7/Hungary!R7</f>
        <v>0.9500045244774229</v>
      </c>
      <c r="J28" s="9">
        <f>Hungary!L8/Hungary!R8</f>
        <v>0.95878743998170868</v>
      </c>
      <c r="K28" s="9">
        <f>Hungary!L9/Hungary!R9</f>
        <v>0.96102935131135414</v>
      </c>
      <c r="L28" s="9">
        <f>Hungary!L10/Hungary!R10</f>
        <v>0.95839585546973682</v>
      </c>
      <c r="M28" s="9">
        <f>Hungary!L11/Hungary!R11</f>
        <v>0.95878299767271213</v>
      </c>
      <c r="N28" s="9">
        <f>Hungary!L12/Hungary!R12</f>
        <v>0.96330428736667062</v>
      </c>
      <c r="O28" s="9">
        <f>Hungary!L13/Hungary!R13</f>
        <v>0.96530788298371861</v>
      </c>
    </row>
    <row r="29" spans="2:15" x14ac:dyDescent="0.25">
      <c r="B29" s="3" t="s">
        <v>58</v>
      </c>
    </row>
    <row r="30" spans="2:15" x14ac:dyDescent="0.25">
      <c r="B30" s="3"/>
    </row>
    <row r="31" spans="2:15" x14ac:dyDescent="0.25">
      <c r="D31" t="s">
        <v>8</v>
      </c>
      <c r="E31" t="s">
        <v>9</v>
      </c>
      <c r="F31" t="s">
        <v>10</v>
      </c>
      <c r="G31" t="s">
        <v>11</v>
      </c>
      <c r="H31" t="s">
        <v>12</v>
      </c>
      <c r="I31" t="s">
        <v>13</v>
      </c>
      <c r="J31" t="s">
        <v>14</v>
      </c>
      <c r="K31" t="s">
        <v>15</v>
      </c>
      <c r="L31" t="s">
        <v>16</v>
      </c>
      <c r="M31" t="s">
        <v>17</v>
      </c>
      <c r="N31" t="s">
        <v>18</v>
      </c>
      <c r="O31" t="s">
        <v>19</v>
      </c>
    </row>
    <row r="32" spans="2:15" x14ac:dyDescent="0.25">
      <c r="B32" t="s">
        <v>87</v>
      </c>
      <c r="D32" s="9">
        <f t="shared" ref="D32:O32" si="0">MIN(D3:D28)</f>
        <v>0.66298586572438167</v>
      </c>
      <c r="E32" s="9">
        <f t="shared" si="0"/>
        <v>0.72996963326325626</v>
      </c>
      <c r="F32" s="9">
        <f t="shared" si="0"/>
        <v>0.75547389373755935</v>
      </c>
      <c r="G32" s="9">
        <f t="shared" si="0"/>
        <v>0.76254826254826258</v>
      </c>
      <c r="H32" s="9">
        <f t="shared" si="0"/>
        <v>0.76796604729127282</v>
      </c>
      <c r="I32" s="9">
        <f t="shared" si="0"/>
        <v>0.77007730875612068</v>
      </c>
      <c r="J32" s="9">
        <f t="shared" si="0"/>
        <v>0.76847491988751548</v>
      </c>
      <c r="K32" s="9">
        <f t="shared" si="0"/>
        <v>0.79010623608645414</v>
      </c>
      <c r="L32" s="9">
        <f t="shared" si="0"/>
        <v>0.79383952813406988</v>
      </c>
      <c r="M32" s="9">
        <f t="shared" si="0"/>
        <v>0.79594949580544017</v>
      </c>
      <c r="N32" s="9">
        <f t="shared" si="0"/>
        <v>0.79332477535301671</v>
      </c>
      <c r="O32" s="9">
        <f t="shared" si="0"/>
        <v>0.79763668726178161</v>
      </c>
    </row>
    <row r="33" spans="2:15" x14ac:dyDescent="0.25">
      <c r="B33" t="s">
        <v>88</v>
      </c>
      <c r="D33" s="9">
        <f t="shared" ref="D33:O33" si="1">PERCENTILE(D3:D28,0.1)</f>
        <v>0.81856415621610856</v>
      </c>
      <c r="E33" s="9">
        <f t="shared" si="1"/>
        <v>0.81465243806018495</v>
      </c>
      <c r="F33" s="9">
        <f t="shared" si="1"/>
        <v>0.83699938953323061</v>
      </c>
      <c r="G33" s="9">
        <f t="shared" si="1"/>
        <v>0.83051118158395576</v>
      </c>
      <c r="H33" s="9">
        <f t="shared" si="1"/>
        <v>0.83499643627687825</v>
      </c>
      <c r="I33" s="9">
        <f t="shared" si="1"/>
        <v>0.84493667078382861</v>
      </c>
      <c r="J33" s="9">
        <f t="shared" si="1"/>
        <v>0.83173957642137375</v>
      </c>
      <c r="K33" s="9">
        <f t="shared" si="1"/>
        <v>0.8324606556334111</v>
      </c>
      <c r="L33" s="9">
        <f t="shared" si="1"/>
        <v>0.83068436392292699</v>
      </c>
      <c r="M33" s="9">
        <f t="shared" si="1"/>
        <v>0.8291086522673522</v>
      </c>
      <c r="N33" s="9">
        <f t="shared" si="1"/>
        <v>0.82820788625647701</v>
      </c>
      <c r="O33" s="9">
        <f t="shared" si="1"/>
        <v>0.81712245289045027</v>
      </c>
    </row>
    <row r="34" spans="2:15" x14ac:dyDescent="0.25">
      <c r="B34" t="s">
        <v>89</v>
      </c>
      <c r="D34" s="9">
        <f t="shared" ref="D34:O34" si="2">PERCENTILE(D3:D28,0.25)</f>
        <v>0.8803125673362735</v>
      </c>
      <c r="E34" s="9">
        <f t="shared" si="2"/>
        <v>0.88453725427733443</v>
      </c>
      <c r="F34" s="9">
        <f t="shared" si="2"/>
        <v>0.88774291411733552</v>
      </c>
      <c r="G34" s="9">
        <f t="shared" si="2"/>
        <v>0.87721071797889527</v>
      </c>
      <c r="H34" s="9">
        <f t="shared" si="2"/>
        <v>0.88749117764555163</v>
      </c>
      <c r="I34" s="9">
        <f t="shared" si="2"/>
        <v>0.8898066042206414</v>
      </c>
      <c r="J34" s="9">
        <f t="shared" si="2"/>
        <v>0.88292454049578273</v>
      </c>
      <c r="K34" s="9">
        <f t="shared" si="2"/>
        <v>0.88301735097290368</v>
      </c>
      <c r="L34" s="9">
        <f t="shared" si="2"/>
        <v>0.88305841782537065</v>
      </c>
      <c r="M34" s="9">
        <f t="shared" si="2"/>
        <v>0.88218743992881543</v>
      </c>
      <c r="N34" s="9">
        <f t="shared" si="2"/>
        <v>0.88020741549969039</v>
      </c>
      <c r="O34" s="9">
        <f t="shared" si="2"/>
        <v>0.89453216485307818</v>
      </c>
    </row>
    <row r="35" spans="2:15" x14ac:dyDescent="0.25">
      <c r="B35" t="s">
        <v>7</v>
      </c>
      <c r="D35" s="9">
        <f t="shared" ref="D35:O35" si="3">MEDIAN(D3:D28)</f>
        <v>0.90653224086466044</v>
      </c>
      <c r="E35" s="9">
        <f t="shared" si="3"/>
        <v>0.91990465626656315</v>
      </c>
      <c r="F35" s="9">
        <f t="shared" si="3"/>
        <v>0.91790716172156073</v>
      </c>
      <c r="G35" s="9">
        <f t="shared" si="3"/>
        <v>0.92094545973147968</v>
      </c>
      <c r="H35" s="9">
        <f t="shared" si="3"/>
        <v>0.92681151292336561</v>
      </c>
      <c r="I35" s="9">
        <f t="shared" si="3"/>
        <v>0.93172098622166066</v>
      </c>
      <c r="J35" s="9">
        <f t="shared" si="3"/>
        <v>0.92509645769368609</v>
      </c>
      <c r="K35" s="9">
        <f t="shared" si="3"/>
        <v>0.92907425107698693</v>
      </c>
      <c r="L35" s="9">
        <f t="shared" si="3"/>
        <v>0.92860476730752084</v>
      </c>
      <c r="M35" s="9">
        <f t="shared" si="3"/>
        <v>0.92805962530966402</v>
      </c>
      <c r="N35" s="9">
        <f t="shared" si="3"/>
        <v>0.92838847422469284</v>
      </c>
      <c r="O35" s="9">
        <f t="shared" si="3"/>
        <v>0.93457022881138063</v>
      </c>
    </row>
    <row r="36" spans="2:15" x14ac:dyDescent="0.25">
      <c r="B36" t="s">
        <v>90</v>
      </c>
      <c r="D36" s="9">
        <f t="shared" ref="D36:O36" si="4">PERCENTILE(D3:D28,0.75)</f>
        <v>0.95398646034976997</v>
      </c>
      <c r="E36" s="9">
        <f t="shared" si="4"/>
        <v>0.95557618826554291</v>
      </c>
      <c r="F36" s="9">
        <f t="shared" si="4"/>
        <v>0.94467083423254805</v>
      </c>
      <c r="G36" s="9">
        <f t="shared" si="4"/>
        <v>0.93645412617697033</v>
      </c>
      <c r="H36" s="9">
        <f t="shared" si="4"/>
        <v>0.9401066418756856</v>
      </c>
      <c r="I36" s="9">
        <f t="shared" si="4"/>
        <v>0.94840855829544757</v>
      </c>
      <c r="J36" s="9">
        <f t="shared" si="4"/>
        <v>0.95237552004826287</v>
      </c>
      <c r="K36" s="9">
        <f t="shared" si="4"/>
        <v>0.95698322962893201</v>
      </c>
      <c r="L36" s="9">
        <f t="shared" si="4"/>
        <v>0.95813674528200998</v>
      </c>
      <c r="M36" s="9">
        <f t="shared" si="4"/>
        <v>0.95804752071617083</v>
      </c>
      <c r="N36" s="9">
        <f t="shared" si="4"/>
        <v>0.96079393285224923</v>
      </c>
      <c r="O36" s="9">
        <f t="shared" si="4"/>
        <v>0.96245274053379237</v>
      </c>
    </row>
    <row r="37" spans="2:15" x14ac:dyDescent="0.25">
      <c r="B37" t="s">
        <v>91</v>
      </c>
      <c r="D37" s="9">
        <f t="shared" ref="D37:O37" si="5">PERCENTILE(D3:D28,0.9)</f>
        <v>0.98034374335542929</v>
      </c>
      <c r="E37" s="9">
        <f t="shared" si="5"/>
        <v>0.98024692607771935</v>
      </c>
      <c r="F37" s="9">
        <f t="shared" si="5"/>
        <v>0.99394909307165391</v>
      </c>
      <c r="G37" s="9">
        <f t="shared" si="5"/>
        <v>0.9883870230488867</v>
      </c>
      <c r="H37" s="9">
        <f t="shared" si="5"/>
        <v>0.98679688967181645</v>
      </c>
      <c r="I37" s="9">
        <f t="shared" si="5"/>
        <v>0.98638958566791435</v>
      </c>
      <c r="J37" s="9">
        <f t="shared" si="5"/>
        <v>0.98076840276526345</v>
      </c>
      <c r="K37" s="9">
        <f t="shared" si="5"/>
        <v>0.97887509897731462</v>
      </c>
      <c r="L37" s="9">
        <f t="shared" si="5"/>
        <v>0.97617904666202415</v>
      </c>
      <c r="M37" s="9">
        <f t="shared" si="5"/>
        <v>0.97084917715140462</v>
      </c>
      <c r="N37" s="9">
        <f t="shared" si="5"/>
        <v>0.96866221210825842</v>
      </c>
      <c r="O37" s="9">
        <f t="shared" si="5"/>
        <v>0.96738031415533277</v>
      </c>
    </row>
    <row r="38" spans="2:15" x14ac:dyDescent="0.25">
      <c r="B38" t="s">
        <v>92</v>
      </c>
      <c r="D38" s="9">
        <f t="shared" ref="D38:O38" si="6">MAX(D3:D28)</f>
        <v>0.9982495623905977</v>
      </c>
      <c r="E38" s="9">
        <f t="shared" si="6"/>
        <v>1.0017244611059044</v>
      </c>
      <c r="F38" s="9">
        <f t="shared" si="6"/>
        <v>0.99985719385933591</v>
      </c>
      <c r="G38" s="9">
        <f t="shared" si="6"/>
        <v>0.99243312373441328</v>
      </c>
      <c r="H38" s="9">
        <f t="shared" si="6"/>
        <v>0.9932650273224044</v>
      </c>
      <c r="I38" s="9">
        <f t="shared" si="6"/>
        <v>0.99451067747104749</v>
      </c>
      <c r="J38" s="9">
        <f t="shared" si="6"/>
        <v>0.99456118188217824</v>
      </c>
      <c r="K38" s="9">
        <f t="shared" si="6"/>
        <v>0.99615407076176099</v>
      </c>
      <c r="L38" s="9">
        <f t="shared" si="6"/>
        <v>0.99204083589664149</v>
      </c>
      <c r="M38" s="9">
        <f t="shared" si="6"/>
        <v>0.9904942832014072</v>
      </c>
      <c r="N38" s="9">
        <f t="shared" si="6"/>
        <v>0.98610710785726641</v>
      </c>
      <c r="O38" s="9">
        <f t="shared" si="6"/>
        <v>0.9854885433002265</v>
      </c>
    </row>
  </sheetData>
  <hyperlinks>
    <hyperlink ref="B3" location="Germany!A1" display="data" xr:uid="{1AFFA21F-9139-4ECC-9B21-525DFC782193}"/>
    <hyperlink ref="B4" location="France!A1" display="France" xr:uid="{A4EA2941-379F-44D5-AF96-DE5DE37997F5}"/>
    <hyperlink ref="B5" location="Switzerland!A1" display="Switzerland" xr:uid="{34E8BC49-D96A-4BD3-8731-D637CE86C7A4}"/>
    <hyperlink ref="B6" location="Austria!A1" display="Austria" xr:uid="{CE97E0C4-2AB8-4944-932B-235AA1D33FF6}"/>
    <hyperlink ref="B7" location="EnglandWales!A1" display="England &amp; Wales" xr:uid="{3A20114A-39E8-485E-8E4C-0DF5B5F66B47}"/>
    <hyperlink ref="B8" location="NorthernIreland!A1" display="Northern Ireland" xr:uid="{60F7C3F6-A12E-4BB2-B613-4F5964310916}"/>
    <hyperlink ref="B10" location="Sweden!A1" display="Sweden" xr:uid="{06CA5B9A-3993-4C3B-B0F3-CB9000D77F91}"/>
    <hyperlink ref="B11" location="Portugal!A1" display="Portugal" xr:uid="{B98536CC-82D2-41F6-B980-3A0A75B75FA7}"/>
    <hyperlink ref="B12" location="Spain!A1" display="Spain" xr:uid="{30A2DE54-9942-4402-8BA1-78DC09E9E8D5}"/>
    <hyperlink ref="B13" location="Netherlands!A1" display="Netherlands" xr:uid="{967290F2-8485-454D-AA70-C4AFF262737E}"/>
    <hyperlink ref="B14" location="Belgium!A1" display="Belgium!A1" xr:uid="{EF714EDF-D784-4E8E-8273-656912C208E6}"/>
    <hyperlink ref="B15" location="Norway!A1" display="Norway" xr:uid="{6F97B21C-7CE4-4970-A9E2-953CA9A3EA1A}"/>
    <hyperlink ref="B16" location="Israel!A1" display="Israel" xr:uid="{D0FEF60D-05FF-4C89-819E-A4C349A33BE8}"/>
    <hyperlink ref="B17" location="Italy!A1" display="Italy" xr:uid="{A0EE046E-4FD7-43AE-BE82-5E97125AD5FD}"/>
    <hyperlink ref="B18" location="Denmark!A1" display="Denmark" xr:uid="{C2C4F3E2-3381-401F-BC46-C7914FD852A9}"/>
    <hyperlink ref="B19" location="Finland!A1" display="Finland" xr:uid="{866B4D73-809B-47B6-9042-DB83B5FB8F33}"/>
    <hyperlink ref="B20" location="Poland!A1" display="Poland" xr:uid="{BABF3F81-4BB2-476A-9661-116EC66508EC}"/>
    <hyperlink ref="B21" location="Estonia!A1" display="Estonia" xr:uid="{BF818B84-3894-4CB8-A3AC-B024F1F81F6B}"/>
    <hyperlink ref="B23" location="Lithuania!A1" display="Lithuania" xr:uid="{2068394E-2EEB-4D7E-AA66-16789F987840}"/>
    <hyperlink ref="B22" location="Latvia!A1" display="Latvia" xr:uid="{57B5BB1E-764D-4B17-84F8-FC15C7633E94}"/>
    <hyperlink ref="B9" location="Scotland!A1" display="Scotland" xr:uid="{D1987C82-0D64-4EBD-A249-C034845BDB11}"/>
    <hyperlink ref="B24" location="Romania!A1" display="Romania" xr:uid="{E63E944F-960D-4B9E-B818-BD277046B300}"/>
    <hyperlink ref="B29" location="other!A1" display="other" xr:uid="{862C5A93-223C-43BB-B939-5B0B8D68B006}"/>
    <hyperlink ref="B25" location="Slovenia!A1" display="Slovenia" xr:uid="{BED98D78-D96D-4F4E-87E9-79AFBEFB9591}"/>
    <hyperlink ref="B26" location="Czech!A1" display="Czech Republic" xr:uid="{DC024034-7C0B-45B6-8A6D-A56BA6DD6355}"/>
    <hyperlink ref="B27" location="Slovakia!A1" display="Slovakia" xr:uid="{CC0A13D1-716D-4FAD-B6A5-70C74B086105}"/>
    <hyperlink ref="B28" location="Hungary!A1" display="Hungary" xr:uid="{B0CE4693-59CD-407E-945F-30D8DE8D4F00}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1BAD3-381F-4C7F-875F-87157E4D3FBF}">
  <dimension ref="A1:X31"/>
  <sheetViews>
    <sheetView workbookViewId="0">
      <selection activeCell="B17" sqref="B17:B28"/>
    </sheetView>
  </sheetViews>
  <sheetFormatPr baseColWidth="10" defaultRowHeight="15" x14ac:dyDescent="0.25"/>
  <sheetData>
    <row r="1" spans="1:24" x14ac:dyDescent="0.25">
      <c r="A1" s="3" t="s">
        <v>59</v>
      </c>
      <c r="B1" t="s">
        <v>23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7</v>
      </c>
      <c r="R1" t="s">
        <v>6</v>
      </c>
      <c r="S1" t="s">
        <v>0</v>
      </c>
      <c r="T1" t="s">
        <v>1</v>
      </c>
      <c r="U1" t="s">
        <v>2</v>
      </c>
      <c r="V1" t="s">
        <v>3</v>
      </c>
      <c r="W1" t="s">
        <v>4</v>
      </c>
      <c r="X1" t="s">
        <v>5</v>
      </c>
    </row>
    <row r="2" spans="1:24" x14ac:dyDescent="0.25">
      <c r="B2" t="s">
        <v>8</v>
      </c>
      <c r="C2">
        <v>6393</v>
      </c>
      <c r="D2">
        <v>6003</v>
      </c>
      <c r="E2">
        <v>7328</v>
      </c>
      <c r="F2">
        <v>7298</v>
      </c>
      <c r="G2">
        <v>7169</v>
      </c>
      <c r="H2">
        <v>7179</v>
      </c>
      <c r="J2">
        <f>SUM(C$2:C2)</f>
        <v>6393</v>
      </c>
      <c r="K2">
        <f>SUM(D$2:D2)</f>
        <v>6003</v>
      </c>
      <c r="L2">
        <f>SUM(E$2:E2)</f>
        <v>7328</v>
      </c>
      <c r="M2">
        <f>SUM(F$2:F2)</f>
        <v>7298</v>
      </c>
      <c r="N2">
        <f>SUM(G$2:G2)</f>
        <v>7169</v>
      </c>
      <c r="O2">
        <f>SUM(H$2:H2)</f>
        <v>7179</v>
      </c>
      <c r="P2">
        <f>MEDIAN(K2:O2)</f>
        <v>7179</v>
      </c>
      <c r="R2" t="s">
        <v>8</v>
      </c>
      <c r="S2">
        <f t="shared" ref="S2:S13" si="0">J2-$P2</f>
        <v>-786</v>
      </c>
      <c r="T2">
        <f t="shared" ref="T2:T11" si="1">K2-$P2</f>
        <v>-1176</v>
      </c>
      <c r="U2">
        <f t="shared" ref="U2:U11" si="2">L2-$P2</f>
        <v>149</v>
      </c>
      <c r="V2">
        <f t="shared" ref="V2:V11" si="3">M2-$P2</f>
        <v>119</v>
      </c>
      <c r="W2">
        <f t="shared" ref="W2:W11" si="4">N2-$P2</f>
        <v>-10</v>
      </c>
      <c r="X2">
        <f t="shared" ref="X2:X11" si="5">O2-$P2</f>
        <v>0</v>
      </c>
    </row>
    <row r="3" spans="1:24" x14ac:dyDescent="0.25">
      <c r="B3" t="s">
        <v>9</v>
      </c>
      <c r="C3">
        <v>6236</v>
      </c>
      <c r="D3">
        <v>5734</v>
      </c>
      <c r="E3">
        <v>6359</v>
      </c>
      <c r="F3">
        <v>6437</v>
      </c>
      <c r="G3">
        <v>6182</v>
      </c>
      <c r="H3">
        <v>6513</v>
      </c>
      <c r="J3">
        <f>SUM(C$2:C3)</f>
        <v>12629</v>
      </c>
      <c r="K3">
        <f>SUM(D$2:D3)</f>
        <v>11737</v>
      </c>
      <c r="L3">
        <f>SUM(E$2:E3)</f>
        <v>13687</v>
      </c>
      <c r="M3">
        <f>SUM(F$2:F3)</f>
        <v>13735</v>
      </c>
      <c r="N3">
        <f>SUM(G$2:G3)</f>
        <v>13351</v>
      </c>
      <c r="O3">
        <f>SUM(H$2:H3)</f>
        <v>13692</v>
      </c>
      <c r="P3">
        <f t="shared" ref="P3:P13" si="6">MEDIAN(K3:O3)</f>
        <v>13687</v>
      </c>
      <c r="R3" t="s">
        <v>9</v>
      </c>
      <c r="S3">
        <f t="shared" si="0"/>
        <v>-1058</v>
      </c>
      <c r="T3">
        <f t="shared" si="1"/>
        <v>-1950</v>
      </c>
      <c r="U3">
        <f t="shared" si="2"/>
        <v>0</v>
      </c>
      <c r="V3">
        <f t="shared" si="3"/>
        <v>48</v>
      </c>
      <c r="W3">
        <f t="shared" si="4"/>
        <v>-336</v>
      </c>
      <c r="X3">
        <f t="shared" si="5"/>
        <v>5</v>
      </c>
    </row>
    <row r="4" spans="1:24" x14ac:dyDescent="0.25">
      <c r="B4" t="s">
        <v>10</v>
      </c>
      <c r="C4">
        <v>6715</v>
      </c>
      <c r="D4">
        <v>6653</v>
      </c>
      <c r="E4">
        <v>7167</v>
      </c>
      <c r="F4">
        <v>6971</v>
      </c>
      <c r="G4">
        <v>6796</v>
      </c>
      <c r="H4">
        <v>7005</v>
      </c>
      <c r="J4">
        <f>SUM(C$2:C4)</f>
        <v>19344</v>
      </c>
      <c r="K4">
        <f>SUM(D$2:D4)</f>
        <v>18390</v>
      </c>
      <c r="L4">
        <f>SUM(E$2:E4)</f>
        <v>20854</v>
      </c>
      <c r="M4">
        <f>SUM(F$2:F4)</f>
        <v>20706</v>
      </c>
      <c r="N4">
        <f>SUM(G$2:G4)</f>
        <v>20147</v>
      </c>
      <c r="O4">
        <f>SUM(H$2:H4)</f>
        <v>20697</v>
      </c>
      <c r="P4">
        <f t="shared" si="6"/>
        <v>20697</v>
      </c>
      <c r="R4" t="s">
        <v>10</v>
      </c>
      <c r="S4">
        <f t="shared" si="0"/>
        <v>-1353</v>
      </c>
      <c r="T4">
        <f t="shared" si="1"/>
        <v>-2307</v>
      </c>
      <c r="U4">
        <f t="shared" si="2"/>
        <v>157</v>
      </c>
      <c r="V4">
        <f t="shared" si="3"/>
        <v>9</v>
      </c>
      <c r="W4">
        <f t="shared" si="4"/>
        <v>-550</v>
      </c>
      <c r="X4">
        <f t="shared" si="5"/>
        <v>0</v>
      </c>
    </row>
    <row r="5" spans="1:24" x14ac:dyDescent="0.25">
      <c r="B5" t="s">
        <v>11</v>
      </c>
      <c r="C5">
        <v>6224</v>
      </c>
      <c r="D5">
        <v>6304</v>
      </c>
      <c r="E5">
        <v>6956</v>
      </c>
      <c r="F5">
        <v>6820</v>
      </c>
      <c r="G5">
        <v>6720</v>
      </c>
      <c r="H5">
        <v>7000</v>
      </c>
      <c r="J5">
        <f>SUM(C$2:C5)</f>
        <v>25568</v>
      </c>
      <c r="K5">
        <f>SUM(D$2:D5)</f>
        <v>24694</v>
      </c>
      <c r="L5">
        <f>SUM(E$2:E5)</f>
        <v>27810</v>
      </c>
      <c r="M5">
        <f>SUM(F$2:F5)</f>
        <v>27526</v>
      </c>
      <c r="N5">
        <f>SUM(G$2:G5)</f>
        <v>26867</v>
      </c>
      <c r="O5">
        <f>SUM(H$2:H5)</f>
        <v>27697</v>
      </c>
      <c r="P5">
        <f t="shared" si="6"/>
        <v>27526</v>
      </c>
      <c r="R5" t="s">
        <v>11</v>
      </c>
      <c r="S5">
        <f t="shared" si="0"/>
        <v>-1958</v>
      </c>
      <c r="T5">
        <f t="shared" si="1"/>
        <v>-2832</v>
      </c>
      <c r="U5">
        <f t="shared" si="2"/>
        <v>284</v>
      </c>
      <c r="V5">
        <f t="shared" si="3"/>
        <v>0</v>
      </c>
      <c r="W5">
        <f t="shared" si="4"/>
        <v>-659</v>
      </c>
      <c r="X5">
        <f t="shared" si="5"/>
        <v>171</v>
      </c>
    </row>
    <row r="6" spans="1:24" x14ac:dyDescent="0.25">
      <c r="B6" t="s">
        <v>12</v>
      </c>
      <c r="C6">
        <v>6952</v>
      </c>
      <c r="D6">
        <v>6810</v>
      </c>
      <c r="E6">
        <v>7244</v>
      </c>
      <c r="F6">
        <v>7238</v>
      </c>
      <c r="G6">
        <v>7525</v>
      </c>
      <c r="H6">
        <v>7622</v>
      </c>
      <c r="J6">
        <f>SUM(C$2:C6)</f>
        <v>32520</v>
      </c>
      <c r="K6">
        <f>SUM(D$2:D6)</f>
        <v>31504</v>
      </c>
      <c r="L6">
        <f>SUM(E$2:E6)</f>
        <v>35054</v>
      </c>
      <c r="M6">
        <f>SUM(F$2:F6)</f>
        <v>34764</v>
      </c>
      <c r="N6">
        <f>SUM(G$2:G6)</f>
        <v>34392</v>
      </c>
      <c r="O6">
        <f>SUM(H$2:H6)</f>
        <v>35319</v>
      </c>
      <c r="P6">
        <f t="shared" si="6"/>
        <v>34764</v>
      </c>
      <c r="R6" t="s">
        <v>12</v>
      </c>
      <c r="S6">
        <f t="shared" si="0"/>
        <v>-2244</v>
      </c>
      <c r="T6">
        <f t="shared" si="1"/>
        <v>-3260</v>
      </c>
      <c r="U6">
        <f t="shared" si="2"/>
        <v>290</v>
      </c>
      <c r="V6">
        <f t="shared" si="3"/>
        <v>0</v>
      </c>
      <c r="W6">
        <f t="shared" si="4"/>
        <v>-372</v>
      </c>
      <c r="X6">
        <f t="shared" si="5"/>
        <v>555</v>
      </c>
    </row>
    <row r="7" spans="1:24" x14ac:dyDescent="0.25">
      <c r="B7" t="s">
        <v>13</v>
      </c>
      <c r="C7">
        <v>6722</v>
      </c>
      <c r="D7">
        <v>6546</v>
      </c>
      <c r="E7">
        <v>6829</v>
      </c>
      <c r="F7">
        <v>6809</v>
      </c>
      <c r="G7">
        <v>7057</v>
      </c>
      <c r="H7">
        <v>7224</v>
      </c>
      <c r="J7">
        <f>SUM(C$2:C7)</f>
        <v>39242</v>
      </c>
      <c r="K7">
        <f>SUM(D$2:D7)</f>
        <v>38050</v>
      </c>
      <c r="L7">
        <f>SUM(E$2:E7)</f>
        <v>41883</v>
      </c>
      <c r="M7">
        <f>SUM(F$2:F7)</f>
        <v>41573</v>
      </c>
      <c r="N7">
        <f>SUM(G$2:G7)</f>
        <v>41449</v>
      </c>
      <c r="O7">
        <f>SUM(H$2:H7)</f>
        <v>42543</v>
      </c>
      <c r="P7">
        <f t="shared" si="6"/>
        <v>41573</v>
      </c>
      <c r="R7" t="s">
        <v>13</v>
      </c>
      <c r="S7">
        <f t="shared" si="0"/>
        <v>-2331</v>
      </c>
      <c r="T7">
        <f t="shared" si="1"/>
        <v>-3523</v>
      </c>
      <c r="U7">
        <f t="shared" si="2"/>
        <v>310</v>
      </c>
      <c r="V7">
        <f t="shared" si="3"/>
        <v>0</v>
      </c>
      <c r="W7">
        <f t="shared" si="4"/>
        <v>-124</v>
      </c>
      <c r="X7">
        <f t="shared" si="5"/>
        <v>970</v>
      </c>
    </row>
    <row r="8" spans="1:24" x14ac:dyDescent="0.25">
      <c r="B8" t="s">
        <v>14</v>
      </c>
      <c r="C8">
        <v>7243</v>
      </c>
      <c r="D8">
        <v>7009</v>
      </c>
      <c r="E8">
        <v>7445</v>
      </c>
      <c r="F8">
        <v>7647</v>
      </c>
      <c r="G8">
        <v>7354</v>
      </c>
      <c r="H8">
        <v>7521</v>
      </c>
      <c r="J8">
        <f>SUM(C$2:C8)</f>
        <v>46485</v>
      </c>
      <c r="K8">
        <f>SUM(D$2:D8)</f>
        <v>45059</v>
      </c>
      <c r="L8">
        <f>SUM(E$2:E8)</f>
        <v>49328</v>
      </c>
      <c r="M8">
        <f>SUM(F$2:F8)</f>
        <v>49220</v>
      </c>
      <c r="N8">
        <f>SUM(G$2:G8)</f>
        <v>48803</v>
      </c>
      <c r="O8">
        <f>SUM(H$2:H8)</f>
        <v>50064</v>
      </c>
      <c r="P8">
        <f t="shared" si="6"/>
        <v>49220</v>
      </c>
      <c r="R8" t="s">
        <v>14</v>
      </c>
      <c r="S8">
        <f t="shared" si="0"/>
        <v>-2735</v>
      </c>
      <c r="T8">
        <f t="shared" si="1"/>
        <v>-4161</v>
      </c>
      <c r="U8">
        <f t="shared" si="2"/>
        <v>108</v>
      </c>
      <c r="V8">
        <f t="shared" si="3"/>
        <v>0</v>
      </c>
      <c r="W8">
        <f t="shared" si="4"/>
        <v>-417</v>
      </c>
      <c r="X8">
        <f t="shared" si="5"/>
        <v>844</v>
      </c>
    </row>
    <row r="9" spans="1:24" x14ac:dyDescent="0.25">
      <c r="B9" t="s">
        <v>15</v>
      </c>
      <c r="C9">
        <v>7612</v>
      </c>
      <c r="D9">
        <v>7159</v>
      </c>
      <c r="E9">
        <v>7224</v>
      </c>
      <c r="F9">
        <v>7665</v>
      </c>
      <c r="G9">
        <v>7864</v>
      </c>
      <c r="H9">
        <v>7165</v>
      </c>
      <c r="J9">
        <f>SUM(C$2:C9)</f>
        <v>54097</v>
      </c>
      <c r="K9">
        <f>SUM(D$2:D9)</f>
        <v>52218</v>
      </c>
      <c r="L9">
        <f>SUM(E$2:E9)</f>
        <v>56552</v>
      </c>
      <c r="M9">
        <f>SUM(F$2:F9)</f>
        <v>56885</v>
      </c>
      <c r="N9">
        <f>SUM(G$2:G9)</f>
        <v>56667</v>
      </c>
      <c r="O9">
        <f>SUM(H$2:H9)</f>
        <v>57229</v>
      </c>
      <c r="P9">
        <f t="shared" si="6"/>
        <v>56667</v>
      </c>
      <c r="R9" t="s">
        <v>15</v>
      </c>
      <c r="S9">
        <f t="shared" si="0"/>
        <v>-2570</v>
      </c>
      <c r="T9">
        <f t="shared" si="1"/>
        <v>-4449</v>
      </c>
      <c r="U9">
        <f t="shared" si="2"/>
        <v>-115</v>
      </c>
      <c r="V9">
        <f t="shared" si="3"/>
        <v>218</v>
      </c>
      <c r="W9">
        <f t="shared" si="4"/>
        <v>0</v>
      </c>
      <c r="X9">
        <f t="shared" si="5"/>
        <v>562</v>
      </c>
    </row>
    <row r="10" spans="1:24" x14ac:dyDescent="0.25">
      <c r="B10" t="s">
        <v>16</v>
      </c>
      <c r="C10">
        <v>7668</v>
      </c>
      <c r="D10">
        <v>7246</v>
      </c>
      <c r="E10">
        <v>7676</v>
      </c>
      <c r="F10">
        <v>8055</v>
      </c>
      <c r="G10">
        <v>7849</v>
      </c>
      <c r="H10">
        <v>7514</v>
      </c>
      <c r="J10">
        <f>SUM(C$2:C10)</f>
        <v>61765</v>
      </c>
      <c r="K10">
        <f>SUM(D$2:D10)</f>
        <v>59464</v>
      </c>
      <c r="L10">
        <f>SUM(E$2:E10)</f>
        <v>64228</v>
      </c>
      <c r="M10">
        <f>SUM(F$2:F10)</f>
        <v>64940</v>
      </c>
      <c r="N10">
        <f>SUM(G$2:G10)</f>
        <v>64516</v>
      </c>
      <c r="O10">
        <f>SUM(H$2:H10)</f>
        <v>64743</v>
      </c>
      <c r="P10">
        <f t="shared" si="6"/>
        <v>64516</v>
      </c>
      <c r="R10" t="s">
        <v>16</v>
      </c>
      <c r="S10">
        <f t="shared" si="0"/>
        <v>-2751</v>
      </c>
      <c r="T10">
        <f t="shared" si="1"/>
        <v>-5052</v>
      </c>
      <c r="U10">
        <f t="shared" si="2"/>
        <v>-288</v>
      </c>
      <c r="V10">
        <f t="shared" si="3"/>
        <v>424</v>
      </c>
      <c r="W10">
        <f t="shared" si="4"/>
        <v>0</v>
      </c>
      <c r="X10">
        <f t="shared" si="5"/>
        <v>227</v>
      </c>
    </row>
    <row r="11" spans="1:24" x14ac:dyDescent="0.25">
      <c r="B11" t="s">
        <v>17</v>
      </c>
      <c r="C11">
        <v>7340</v>
      </c>
      <c r="D11">
        <v>6840</v>
      </c>
      <c r="E11">
        <v>7393</v>
      </c>
      <c r="F11">
        <v>7863</v>
      </c>
      <c r="G11">
        <v>7868</v>
      </c>
      <c r="H11">
        <v>7309</v>
      </c>
      <c r="J11">
        <f>SUM(C$2:C11)</f>
        <v>69105</v>
      </c>
      <c r="K11">
        <f>SUM(D$2:D11)</f>
        <v>66304</v>
      </c>
      <c r="L11">
        <f>SUM(E$2:E11)</f>
        <v>71621</v>
      </c>
      <c r="M11">
        <f>SUM(F$2:F11)</f>
        <v>72803</v>
      </c>
      <c r="N11">
        <f>SUM(G$2:G11)</f>
        <v>72384</v>
      </c>
      <c r="O11">
        <f>SUM(H$2:H11)</f>
        <v>72052</v>
      </c>
      <c r="P11">
        <f t="shared" si="6"/>
        <v>72052</v>
      </c>
      <c r="R11" t="s">
        <v>17</v>
      </c>
      <c r="S11">
        <f t="shared" si="0"/>
        <v>-2947</v>
      </c>
      <c r="T11">
        <f t="shared" si="1"/>
        <v>-5748</v>
      </c>
      <c r="U11">
        <f t="shared" si="2"/>
        <v>-431</v>
      </c>
      <c r="V11">
        <f t="shared" si="3"/>
        <v>751</v>
      </c>
      <c r="W11">
        <f t="shared" si="4"/>
        <v>332</v>
      </c>
      <c r="X11">
        <f t="shared" si="5"/>
        <v>0</v>
      </c>
    </row>
    <row r="12" spans="1:24" x14ac:dyDescent="0.25">
      <c r="B12" t="s">
        <v>18</v>
      </c>
      <c r="C12">
        <v>7164</v>
      </c>
      <c r="D12">
        <v>6565</v>
      </c>
      <c r="E12">
        <v>6859</v>
      </c>
      <c r="F12">
        <v>7259</v>
      </c>
      <c r="G12">
        <v>7339</v>
      </c>
      <c r="H12">
        <v>7045</v>
      </c>
      <c r="J12">
        <f>SUM(C$2:C12)</f>
        <v>76269</v>
      </c>
      <c r="K12">
        <f>SUM(D$2:D12)</f>
        <v>72869</v>
      </c>
      <c r="L12">
        <f>SUM(E$2:E12)</f>
        <v>78480</v>
      </c>
      <c r="M12">
        <f>SUM(F$2:F12)</f>
        <v>80062</v>
      </c>
      <c r="N12">
        <f>SUM(G$2:G12)</f>
        <v>79723</v>
      </c>
      <c r="O12">
        <f>SUM(H$2:H12)</f>
        <v>79097</v>
      </c>
      <c r="P12">
        <f t="shared" si="6"/>
        <v>79097</v>
      </c>
      <c r="R12" t="s">
        <v>18</v>
      </c>
      <c r="S12">
        <f t="shared" si="0"/>
        <v>-2828</v>
      </c>
      <c r="T12">
        <f t="shared" ref="T12:X13" si="7">K12-$P12</f>
        <v>-6228</v>
      </c>
      <c r="U12">
        <f t="shared" si="7"/>
        <v>-617</v>
      </c>
      <c r="V12">
        <f t="shared" si="7"/>
        <v>965</v>
      </c>
      <c r="W12">
        <f t="shared" si="7"/>
        <v>626</v>
      </c>
      <c r="X12">
        <f t="shared" si="7"/>
        <v>0</v>
      </c>
    </row>
    <row r="13" spans="1:24" x14ac:dyDescent="0.25">
      <c r="B13" t="s">
        <v>19</v>
      </c>
      <c r="C13">
        <v>7102</v>
      </c>
      <c r="D13">
        <v>6926</v>
      </c>
      <c r="E13">
        <v>6316</v>
      </c>
      <c r="F13">
        <v>6964</v>
      </c>
      <c r="G13">
        <v>7297</v>
      </c>
      <c r="H13">
        <v>7057</v>
      </c>
      <c r="J13">
        <f>SUM(C$2:C13)</f>
        <v>83371</v>
      </c>
      <c r="K13">
        <f>SUM(D$2:D13)</f>
        <v>79795</v>
      </c>
      <c r="L13">
        <f>SUM(E$2:E13)</f>
        <v>84796</v>
      </c>
      <c r="M13">
        <f>SUM(F$2:F13)</f>
        <v>87026</v>
      </c>
      <c r="N13">
        <f>SUM(G$2:G13)</f>
        <v>87020</v>
      </c>
      <c r="O13">
        <f>SUM(H$2:H13)</f>
        <v>86154</v>
      </c>
      <c r="P13">
        <f t="shared" si="6"/>
        <v>86154</v>
      </c>
      <c r="R13" t="s">
        <v>19</v>
      </c>
      <c r="S13">
        <f t="shared" si="0"/>
        <v>-2783</v>
      </c>
      <c r="T13">
        <f t="shared" si="7"/>
        <v>-6359</v>
      </c>
      <c r="U13">
        <f t="shared" si="7"/>
        <v>-1358</v>
      </c>
      <c r="V13">
        <f t="shared" si="7"/>
        <v>872</v>
      </c>
      <c r="W13">
        <f t="shared" si="7"/>
        <v>866</v>
      </c>
      <c r="X13">
        <f t="shared" si="7"/>
        <v>0</v>
      </c>
    </row>
    <row r="16" spans="1:24" x14ac:dyDescent="0.25">
      <c r="B16" t="s">
        <v>22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J16" t="s">
        <v>0</v>
      </c>
      <c r="K16" t="s">
        <v>1</v>
      </c>
      <c r="L16" t="s">
        <v>2</v>
      </c>
      <c r="M16" t="s">
        <v>3</v>
      </c>
      <c r="N16" t="s">
        <v>4</v>
      </c>
      <c r="O16" t="s">
        <v>5</v>
      </c>
      <c r="P16" t="s">
        <v>7</v>
      </c>
      <c r="R16" t="s">
        <v>6</v>
      </c>
      <c r="S16" t="s">
        <v>0</v>
      </c>
      <c r="T16" t="s">
        <v>1</v>
      </c>
      <c r="U16" t="s">
        <v>2</v>
      </c>
      <c r="V16" t="s">
        <v>3</v>
      </c>
      <c r="W16" t="s">
        <v>4</v>
      </c>
      <c r="X16" t="s">
        <v>5</v>
      </c>
    </row>
    <row r="17" spans="2:24" x14ac:dyDescent="0.25">
      <c r="B17" t="s">
        <v>8</v>
      </c>
      <c r="C17">
        <v>11757</v>
      </c>
      <c r="D17">
        <v>19671</v>
      </c>
      <c r="E17">
        <v>11864</v>
      </c>
      <c r="F17">
        <v>12924</v>
      </c>
      <c r="G17">
        <v>12275</v>
      </c>
      <c r="H17">
        <v>13497</v>
      </c>
      <c r="J17">
        <f>SUM(C$2:C17)</f>
        <v>95128</v>
      </c>
      <c r="K17">
        <f>SUM(D$2:D17)</f>
        <v>99466</v>
      </c>
      <c r="L17">
        <f>SUM(E$2:E17)</f>
        <v>96660</v>
      </c>
      <c r="M17">
        <f>SUM(F$2:F17)</f>
        <v>99950</v>
      </c>
      <c r="N17">
        <f>SUM(G$2:G17)</f>
        <v>99295</v>
      </c>
      <c r="O17">
        <f>SUM(H$2:H17)</f>
        <v>99651</v>
      </c>
      <c r="P17">
        <f>MEDIAN(K17:O17)</f>
        <v>99466</v>
      </c>
      <c r="R17" t="s">
        <v>8</v>
      </c>
      <c r="S17">
        <f t="shared" ref="S17:S25" si="8">J17-$P17</f>
        <v>-4338</v>
      </c>
      <c r="T17">
        <f t="shared" ref="T17:T25" si="9">K17-$P17</f>
        <v>0</v>
      </c>
      <c r="U17">
        <f t="shared" ref="U17:U25" si="10">L17-$P17</f>
        <v>-2806</v>
      </c>
      <c r="V17">
        <f t="shared" ref="V17:V25" si="11">M17-$P17</f>
        <v>484</v>
      </c>
      <c r="W17">
        <f t="shared" ref="W17:W25" si="12">N17-$P17</f>
        <v>-171</v>
      </c>
      <c r="X17">
        <f t="shared" ref="X17:X25" si="13">O17-$P17</f>
        <v>185</v>
      </c>
    </row>
    <row r="18" spans="2:24" x14ac:dyDescent="0.25">
      <c r="B18" t="s">
        <v>9</v>
      </c>
      <c r="C18">
        <v>10674</v>
      </c>
      <c r="D18">
        <v>12764</v>
      </c>
      <c r="E18">
        <v>9878</v>
      </c>
      <c r="F18">
        <v>10631</v>
      </c>
      <c r="G18">
        <v>11066</v>
      </c>
      <c r="H18">
        <v>9612</v>
      </c>
      <c r="J18">
        <f>SUM(C$2:C18)</f>
        <v>105802</v>
      </c>
      <c r="K18">
        <f>SUM(D$2:D18)</f>
        <v>112230</v>
      </c>
      <c r="L18">
        <f>SUM(E$2:E18)</f>
        <v>106538</v>
      </c>
      <c r="M18">
        <f>SUM(F$2:F18)</f>
        <v>110581</v>
      </c>
      <c r="N18">
        <f>SUM(G$2:G18)</f>
        <v>110361</v>
      </c>
      <c r="O18">
        <f>SUM(H$2:H18)</f>
        <v>109263</v>
      </c>
      <c r="P18">
        <f t="shared" ref="P18:P28" si="14">MEDIAN(K18:O18)</f>
        <v>110361</v>
      </c>
      <c r="R18" t="s">
        <v>9</v>
      </c>
      <c r="S18">
        <f t="shared" si="8"/>
        <v>-4559</v>
      </c>
      <c r="T18">
        <f t="shared" si="9"/>
        <v>1869</v>
      </c>
      <c r="U18">
        <f t="shared" si="10"/>
        <v>-3823</v>
      </c>
      <c r="V18">
        <f t="shared" si="11"/>
        <v>220</v>
      </c>
      <c r="W18">
        <f t="shared" si="12"/>
        <v>0</v>
      </c>
      <c r="X18">
        <f t="shared" si="13"/>
        <v>-1098</v>
      </c>
    </row>
    <row r="19" spans="2:24" x14ac:dyDescent="0.25">
      <c r="B19" t="s">
        <v>10</v>
      </c>
      <c r="C19">
        <v>10803</v>
      </c>
      <c r="D19">
        <v>9610</v>
      </c>
      <c r="E19">
        <v>10616</v>
      </c>
      <c r="F19">
        <v>9991</v>
      </c>
      <c r="G19">
        <v>10459</v>
      </c>
      <c r="H19">
        <v>9350</v>
      </c>
      <c r="J19">
        <f>SUM(C$2:C19)</f>
        <v>116605</v>
      </c>
      <c r="K19">
        <f>SUM(D$2:D19)</f>
        <v>121840</v>
      </c>
      <c r="L19">
        <f>SUM(E$2:E19)</f>
        <v>117154</v>
      </c>
      <c r="M19">
        <f>SUM(F$2:F19)</f>
        <v>120572</v>
      </c>
      <c r="N19">
        <f>SUM(G$2:G19)</f>
        <v>120820</v>
      </c>
      <c r="O19">
        <f>SUM(H$2:H19)</f>
        <v>118613</v>
      </c>
      <c r="P19">
        <f t="shared" si="14"/>
        <v>120572</v>
      </c>
      <c r="R19" t="s">
        <v>10</v>
      </c>
      <c r="S19">
        <f t="shared" si="8"/>
        <v>-3967</v>
      </c>
      <c r="T19">
        <f t="shared" si="9"/>
        <v>1268</v>
      </c>
      <c r="U19">
        <f t="shared" si="10"/>
        <v>-3418</v>
      </c>
      <c r="V19">
        <f t="shared" si="11"/>
        <v>0</v>
      </c>
      <c r="W19">
        <f t="shared" si="12"/>
        <v>248</v>
      </c>
      <c r="X19">
        <f t="shared" si="13"/>
        <v>-1959</v>
      </c>
    </row>
    <row r="20" spans="2:24" x14ac:dyDescent="0.25">
      <c r="B20" t="s">
        <v>11</v>
      </c>
      <c r="C20">
        <v>10186</v>
      </c>
      <c r="D20">
        <v>8426</v>
      </c>
      <c r="E20">
        <v>10423</v>
      </c>
      <c r="F20">
        <v>9085</v>
      </c>
      <c r="G20">
        <v>9576</v>
      </c>
      <c r="H20">
        <v>8368</v>
      </c>
      <c r="J20">
        <f>SUM(C$2:C20)</f>
        <v>126791</v>
      </c>
      <c r="K20">
        <f>SUM(D$2:D20)</f>
        <v>130266</v>
      </c>
      <c r="L20">
        <f>SUM(E$2:E20)</f>
        <v>127577</v>
      </c>
      <c r="M20">
        <f>SUM(F$2:F20)</f>
        <v>129657</v>
      </c>
      <c r="N20">
        <f>SUM(G$2:G20)</f>
        <v>130396</v>
      </c>
      <c r="O20">
        <f>SUM(H$2:H20)</f>
        <v>126981</v>
      </c>
      <c r="P20">
        <f t="shared" si="14"/>
        <v>129657</v>
      </c>
      <c r="R20" t="s">
        <v>11</v>
      </c>
      <c r="S20">
        <f t="shared" si="8"/>
        <v>-2866</v>
      </c>
      <c r="T20">
        <f t="shared" si="9"/>
        <v>609</v>
      </c>
      <c r="U20">
        <f t="shared" si="10"/>
        <v>-2080</v>
      </c>
      <c r="V20">
        <f t="shared" si="11"/>
        <v>0</v>
      </c>
      <c r="W20">
        <f t="shared" si="12"/>
        <v>739</v>
      </c>
      <c r="X20">
        <f t="shared" si="13"/>
        <v>-2676</v>
      </c>
    </row>
    <row r="21" spans="2:24" x14ac:dyDescent="0.25">
      <c r="B21" t="s">
        <v>12</v>
      </c>
      <c r="C21">
        <v>10384</v>
      </c>
      <c r="D21">
        <v>8626</v>
      </c>
      <c r="E21">
        <v>9595</v>
      </c>
      <c r="F21">
        <v>8709</v>
      </c>
      <c r="G21">
        <v>8866</v>
      </c>
      <c r="H21">
        <v>8438</v>
      </c>
      <c r="J21">
        <f>SUM(C$2:C21)</f>
        <v>137175</v>
      </c>
      <c r="K21">
        <f>SUM(D$2:D21)</f>
        <v>138892</v>
      </c>
      <c r="L21">
        <f>SUM(E$2:E21)</f>
        <v>137172</v>
      </c>
      <c r="M21">
        <f>SUM(F$2:F21)</f>
        <v>138366</v>
      </c>
      <c r="N21">
        <f>SUM(G$2:G21)</f>
        <v>139262</v>
      </c>
      <c r="O21">
        <f>SUM(H$2:H21)</f>
        <v>135419</v>
      </c>
      <c r="P21">
        <f t="shared" si="14"/>
        <v>138366</v>
      </c>
      <c r="R21" t="s">
        <v>12</v>
      </c>
      <c r="S21">
        <f t="shared" si="8"/>
        <v>-1191</v>
      </c>
      <c r="T21">
        <f t="shared" si="9"/>
        <v>526</v>
      </c>
      <c r="U21">
        <f t="shared" si="10"/>
        <v>-1194</v>
      </c>
      <c r="V21">
        <f t="shared" si="11"/>
        <v>0</v>
      </c>
      <c r="W21">
        <f t="shared" si="12"/>
        <v>896</v>
      </c>
      <c r="X21">
        <f t="shared" si="13"/>
        <v>-2947</v>
      </c>
    </row>
    <row r="22" spans="2:24" x14ac:dyDescent="0.25">
      <c r="B22" t="s">
        <v>13</v>
      </c>
      <c r="C22">
        <v>10215</v>
      </c>
      <c r="D22">
        <v>8215</v>
      </c>
      <c r="E22">
        <v>8567</v>
      </c>
      <c r="F22">
        <v>8177</v>
      </c>
      <c r="G22">
        <v>8454</v>
      </c>
      <c r="H22">
        <v>8221</v>
      </c>
      <c r="J22">
        <f>SUM(C$2:C22)</f>
        <v>147390</v>
      </c>
      <c r="K22">
        <f>SUM(D$2:D22)</f>
        <v>147107</v>
      </c>
      <c r="L22">
        <f>SUM(E$2:E22)</f>
        <v>145739</v>
      </c>
      <c r="M22">
        <f>SUM(F$2:F22)</f>
        <v>146543</v>
      </c>
      <c r="N22">
        <f>SUM(G$2:G22)</f>
        <v>147716</v>
      </c>
      <c r="O22">
        <f>SUM(H$2:H22)</f>
        <v>143640</v>
      </c>
      <c r="P22">
        <f t="shared" si="14"/>
        <v>146543</v>
      </c>
      <c r="R22" t="s">
        <v>13</v>
      </c>
      <c r="S22">
        <f t="shared" si="8"/>
        <v>847</v>
      </c>
      <c r="T22">
        <f t="shared" si="9"/>
        <v>564</v>
      </c>
      <c r="U22">
        <f t="shared" si="10"/>
        <v>-804</v>
      </c>
      <c r="V22">
        <f t="shared" si="11"/>
        <v>0</v>
      </c>
      <c r="W22">
        <f t="shared" si="12"/>
        <v>1173</v>
      </c>
      <c r="X22">
        <f t="shared" si="13"/>
        <v>-2903</v>
      </c>
    </row>
    <row r="23" spans="2:24" x14ac:dyDescent="0.25">
      <c r="B23" t="s">
        <v>14</v>
      </c>
      <c r="C23">
        <v>10736</v>
      </c>
      <c r="D23">
        <v>8807</v>
      </c>
      <c r="E23">
        <v>10413</v>
      </c>
      <c r="F23">
        <v>8240</v>
      </c>
      <c r="G23">
        <v>7963</v>
      </c>
      <c r="H23">
        <v>7935</v>
      </c>
      <c r="J23">
        <f>SUM(C$2:C23)</f>
        <v>158126</v>
      </c>
      <c r="K23">
        <f>SUM(D$2:D23)</f>
        <v>155914</v>
      </c>
      <c r="L23">
        <f>SUM(E$2:E23)</f>
        <v>156152</v>
      </c>
      <c r="M23">
        <f>SUM(F$2:F23)</f>
        <v>154783</v>
      </c>
      <c r="N23">
        <f>SUM(G$2:G23)</f>
        <v>155679</v>
      </c>
      <c r="O23">
        <f>SUM(H$2:H23)</f>
        <v>151575</v>
      </c>
      <c r="P23">
        <f t="shared" si="14"/>
        <v>155679</v>
      </c>
      <c r="R23" t="s">
        <v>14</v>
      </c>
      <c r="S23">
        <f t="shared" si="8"/>
        <v>2447</v>
      </c>
      <c r="T23">
        <f t="shared" si="9"/>
        <v>235</v>
      </c>
      <c r="U23">
        <f t="shared" si="10"/>
        <v>473</v>
      </c>
      <c r="V23">
        <f t="shared" si="11"/>
        <v>-896</v>
      </c>
      <c r="W23">
        <f t="shared" si="12"/>
        <v>0</v>
      </c>
      <c r="X23">
        <f t="shared" si="13"/>
        <v>-4104</v>
      </c>
    </row>
    <row r="24" spans="2:24" x14ac:dyDescent="0.25">
      <c r="B24" t="s">
        <v>15</v>
      </c>
      <c r="C24">
        <v>9293</v>
      </c>
      <c r="D24">
        <v>9218</v>
      </c>
      <c r="E24">
        <v>8967</v>
      </c>
      <c r="F24">
        <v>8301</v>
      </c>
      <c r="G24">
        <v>9039</v>
      </c>
      <c r="H24">
        <v>7971</v>
      </c>
      <c r="J24">
        <f>SUM(C$2:C24)</f>
        <v>167419</v>
      </c>
      <c r="K24">
        <f>SUM(D$2:D24)</f>
        <v>165132</v>
      </c>
      <c r="L24">
        <f>SUM(E$2:E24)</f>
        <v>165119</v>
      </c>
      <c r="M24">
        <f>SUM(F$2:F24)</f>
        <v>163084</v>
      </c>
      <c r="N24">
        <f>SUM(G$2:G24)</f>
        <v>164718</v>
      </c>
      <c r="O24">
        <f>SUM(H$2:H24)</f>
        <v>159546</v>
      </c>
      <c r="P24">
        <f t="shared" si="14"/>
        <v>164718</v>
      </c>
      <c r="R24" t="s">
        <v>15</v>
      </c>
      <c r="S24">
        <f t="shared" si="8"/>
        <v>2701</v>
      </c>
      <c r="T24">
        <f t="shared" si="9"/>
        <v>414</v>
      </c>
      <c r="U24">
        <f t="shared" si="10"/>
        <v>401</v>
      </c>
      <c r="V24">
        <f t="shared" si="11"/>
        <v>-1634</v>
      </c>
      <c r="W24">
        <f t="shared" si="12"/>
        <v>0</v>
      </c>
      <c r="X24">
        <f t="shared" si="13"/>
        <v>-5172</v>
      </c>
    </row>
    <row r="25" spans="2:24" x14ac:dyDescent="0.25">
      <c r="B25" t="s">
        <v>16</v>
      </c>
      <c r="C25">
        <v>8741</v>
      </c>
      <c r="D25">
        <v>8573</v>
      </c>
      <c r="E25">
        <v>8997</v>
      </c>
      <c r="F25">
        <v>8060</v>
      </c>
      <c r="G25">
        <v>7872</v>
      </c>
      <c r="H25">
        <v>7749</v>
      </c>
      <c r="J25">
        <f>SUM(C$2:C25)</f>
        <v>176160</v>
      </c>
      <c r="K25">
        <f>SUM(D$2:D25)</f>
        <v>173705</v>
      </c>
      <c r="L25">
        <f>SUM(E$2:E25)</f>
        <v>174116</v>
      </c>
      <c r="M25">
        <f>SUM(F$2:F25)</f>
        <v>171144</v>
      </c>
      <c r="N25">
        <f>SUM(G$2:G25)</f>
        <v>172590</v>
      </c>
      <c r="O25">
        <f>SUM(H$2:H25)</f>
        <v>167295</v>
      </c>
      <c r="P25">
        <f t="shared" si="14"/>
        <v>172590</v>
      </c>
      <c r="R25" t="s">
        <v>16</v>
      </c>
      <c r="S25">
        <f t="shared" si="8"/>
        <v>3570</v>
      </c>
      <c r="T25">
        <f t="shared" si="9"/>
        <v>1115</v>
      </c>
      <c r="U25">
        <f t="shared" si="10"/>
        <v>1526</v>
      </c>
      <c r="V25">
        <f t="shared" si="11"/>
        <v>-1446</v>
      </c>
      <c r="W25">
        <f t="shared" si="12"/>
        <v>0</v>
      </c>
      <c r="X25">
        <f t="shared" si="13"/>
        <v>-5295</v>
      </c>
    </row>
    <row r="26" spans="2:24" x14ac:dyDescent="0.25">
      <c r="B26" t="s">
        <v>17</v>
      </c>
      <c r="C26">
        <v>9525</v>
      </c>
      <c r="D26">
        <v>9398</v>
      </c>
      <c r="E26">
        <v>9896</v>
      </c>
      <c r="F26">
        <v>8802</v>
      </c>
      <c r="G26">
        <v>8615</v>
      </c>
      <c r="H26">
        <v>8636</v>
      </c>
      <c r="J26">
        <f>SUM(C$2:C26)</f>
        <v>185685</v>
      </c>
      <c r="K26">
        <f>SUM(D$2:D26)</f>
        <v>183103</v>
      </c>
      <c r="L26">
        <f>SUM(E$2:E26)</f>
        <v>184012</v>
      </c>
      <c r="M26">
        <f>SUM(F$2:F26)</f>
        <v>179946</v>
      </c>
      <c r="N26">
        <f>SUM(G$2:G26)</f>
        <v>181205</v>
      </c>
      <c r="O26">
        <f>SUM(H$2:H26)</f>
        <v>175931</v>
      </c>
      <c r="P26">
        <f t="shared" si="14"/>
        <v>181205</v>
      </c>
      <c r="R26" t="s">
        <v>17</v>
      </c>
      <c r="S26">
        <f>J26-$P26</f>
        <v>4480</v>
      </c>
      <c r="T26">
        <f t="shared" ref="T26:X28" si="15">K26-$P26</f>
        <v>1898</v>
      </c>
      <c r="U26">
        <f t="shared" si="15"/>
        <v>2807</v>
      </c>
      <c r="V26">
        <f t="shared" si="15"/>
        <v>-1259</v>
      </c>
      <c r="W26">
        <f t="shared" si="15"/>
        <v>0</v>
      </c>
      <c r="X26">
        <f t="shared" si="15"/>
        <v>-5274</v>
      </c>
    </row>
    <row r="27" spans="2:24" x14ac:dyDescent="0.25">
      <c r="B27" t="s">
        <v>18</v>
      </c>
      <c r="C27">
        <v>10197</v>
      </c>
      <c r="D27">
        <v>10405</v>
      </c>
      <c r="E27">
        <v>11495</v>
      </c>
      <c r="F27">
        <v>9394</v>
      </c>
      <c r="G27">
        <v>8977</v>
      </c>
      <c r="H27">
        <v>8877</v>
      </c>
      <c r="J27">
        <f>SUM(C$2:C27)</f>
        <v>195882</v>
      </c>
      <c r="K27">
        <f>SUM(D$2:D27)</f>
        <v>193508</v>
      </c>
      <c r="L27">
        <f>SUM(E$2:E27)</f>
        <v>195507</v>
      </c>
      <c r="M27">
        <f>SUM(F$2:F27)</f>
        <v>189340</v>
      </c>
      <c r="N27">
        <f>SUM(G$2:G27)</f>
        <v>190182</v>
      </c>
      <c r="O27">
        <f>SUM(H$2:H27)</f>
        <v>184808</v>
      </c>
      <c r="P27">
        <f t="shared" si="14"/>
        <v>190182</v>
      </c>
      <c r="R27" t="s">
        <v>18</v>
      </c>
      <c r="S27">
        <f>J27-$P27</f>
        <v>5700</v>
      </c>
      <c r="T27">
        <f t="shared" si="15"/>
        <v>3326</v>
      </c>
      <c r="U27">
        <f t="shared" si="15"/>
        <v>5325</v>
      </c>
      <c r="V27">
        <f t="shared" si="15"/>
        <v>-842</v>
      </c>
      <c r="W27">
        <f t="shared" si="15"/>
        <v>0</v>
      </c>
      <c r="X27">
        <f t="shared" si="15"/>
        <v>-5374</v>
      </c>
    </row>
    <row r="28" spans="2:24" x14ac:dyDescent="0.25">
      <c r="B28" t="s">
        <v>19</v>
      </c>
      <c r="C28">
        <v>12310</v>
      </c>
      <c r="D28">
        <v>11472</v>
      </c>
      <c r="E28">
        <v>13009</v>
      </c>
      <c r="F28">
        <v>10029</v>
      </c>
      <c r="G28">
        <v>9889</v>
      </c>
      <c r="H28">
        <v>11104</v>
      </c>
      <c r="J28">
        <f>SUM(C$2:C28)</f>
        <v>208192</v>
      </c>
      <c r="K28">
        <f>SUM(D$2:D28)</f>
        <v>204980</v>
      </c>
      <c r="L28">
        <f>SUM(E$2:E28)</f>
        <v>208516</v>
      </c>
      <c r="M28">
        <f>SUM(F$2:F28)</f>
        <v>199369</v>
      </c>
      <c r="N28">
        <f>SUM(G$2:G28)</f>
        <v>200071</v>
      </c>
      <c r="O28">
        <f>SUM(H$2:H28)</f>
        <v>195912</v>
      </c>
      <c r="P28">
        <f t="shared" si="14"/>
        <v>200071</v>
      </c>
      <c r="R28" t="s">
        <v>19</v>
      </c>
      <c r="S28">
        <f>J28-$P28</f>
        <v>8121</v>
      </c>
      <c r="T28">
        <f t="shared" si="15"/>
        <v>4909</v>
      </c>
      <c r="U28">
        <f t="shared" si="15"/>
        <v>8445</v>
      </c>
      <c r="V28">
        <f t="shared" si="15"/>
        <v>-702</v>
      </c>
      <c r="W28">
        <f t="shared" si="15"/>
        <v>0</v>
      </c>
      <c r="X28">
        <f t="shared" si="15"/>
        <v>-4159</v>
      </c>
    </row>
    <row r="31" spans="2:24" x14ac:dyDescent="0.25">
      <c r="B31" s="3" t="s">
        <v>62</v>
      </c>
    </row>
  </sheetData>
  <hyperlinks>
    <hyperlink ref="A1" location="home!A1" display="home" xr:uid="{2EC4156E-F45F-46A0-9C0D-4DF5DC30BC26}"/>
    <hyperlink ref="B31" r:id="rId1" xr:uid="{7F66C628-E79B-49F3-B727-5D2F430B0806}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0CFEA-F279-478F-8F12-1CA4F9AF2561}">
  <dimension ref="A1:X32"/>
  <sheetViews>
    <sheetView workbookViewId="0">
      <selection activeCell="B2" sqref="B2:B13"/>
    </sheetView>
  </sheetViews>
  <sheetFormatPr baseColWidth="10" defaultRowHeight="15" x14ac:dyDescent="0.25"/>
  <sheetData>
    <row r="1" spans="1:24" x14ac:dyDescent="0.25">
      <c r="A1" s="3" t="s">
        <v>59</v>
      </c>
      <c r="B1" t="s">
        <v>23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7</v>
      </c>
      <c r="R1" t="s">
        <v>6</v>
      </c>
      <c r="S1" t="s">
        <v>0</v>
      </c>
      <c r="T1" t="s">
        <v>1</v>
      </c>
      <c r="U1" t="s">
        <v>2</v>
      </c>
      <c r="V1" t="s">
        <v>3</v>
      </c>
      <c r="W1" t="s">
        <v>4</v>
      </c>
      <c r="X1" t="s">
        <v>5</v>
      </c>
    </row>
    <row r="2" spans="1:24" x14ac:dyDescent="0.25">
      <c r="B2" t="s">
        <v>8</v>
      </c>
      <c r="C2">
        <v>27665</v>
      </c>
      <c r="D2">
        <v>23900</v>
      </c>
      <c r="E2">
        <v>30314</v>
      </c>
      <c r="F2">
        <v>30858</v>
      </c>
      <c r="G2">
        <v>31614</v>
      </c>
      <c r="H2">
        <v>32541</v>
      </c>
      <c r="J2">
        <f>SUM(C$2:C2)</f>
        <v>27665</v>
      </c>
      <c r="K2">
        <f>SUM(D$2:D2)</f>
        <v>23900</v>
      </c>
      <c r="L2">
        <f>SUM(E$2:E2)</f>
        <v>30314</v>
      </c>
      <c r="M2">
        <f>SUM(F$2:F2)</f>
        <v>30858</v>
      </c>
      <c r="N2">
        <f>SUM(G$2:G2)</f>
        <v>31614</v>
      </c>
      <c r="O2">
        <f>SUM(H$2:H2)</f>
        <v>32541</v>
      </c>
      <c r="P2">
        <f>MEDIAN(K2:O2)</f>
        <v>30858</v>
      </c>
      <c r="R2" t="s">
        <v>8</v>
      </c>
      <c r="S2">
        <f t="shared" ref="S2:S13" si="0">J2-$P2</f>
        <v>-3193</v>
      </c>
      <c r="T2">
        <f t="shared" ref="T2:T10" si="1">K2-$P2</f>
        <v>-6958</v>
      </c>
      <c r="U2">
        <f t="shared" ref="U2:U10" si="2">L2-$P2</f>
        <v>-544</v>
      </c>
      <c r="V2">
        <f t="shared" ref="V2:V10" si="3">M2-$P2</f>
        <v>0</v>
      </c>
      <c r="W2">
        <f t="shared" ref="W2:W10" si="4">N2-$P2</f>
        <v>756</v>
      </c>
      <c r="X2">
        <f t="shared" ref="X2:X10" si="5">O2-$P2</f>
        <v>1683</v>
      </c>
    </row>
    <row r="3" spans="1:24" x14ac:dyDescent="0.25">
      <c r="B3" t="s">
        <v>9</v>
      </c>
      <c r="C3">
        <v>24904</v>
      </c>
      <c r="D3">
        <v>24403</v>
      </c>
      <c r="E3">
        <v>26843</v>
      </c>
      <c r="F3">
        <v>27324</v>
      </c>
      <c r="G3">
        <v>28086</v>
      </c>
      <c r="H3">
        <v>29647</v>
      </c>
      <c r="J3">
        <f>SUM(C$2:C3)</f>
        <v>52569</v>
      </c>
      <c r="K3">
        <f>SUM(D$2:D3)</f>
        <v>48303</v>
      </c>
      <c r="L3">
        <f>SUM(E$2:E3)</f>
        <v>57157</v>
      </c>
      <c r="M3">
        <f>SUM(F$2:F3)</f>
        <v>58182</v>
      </c>
      <c r="N3">
        <f>SUM(G$2:G3)</f>
        <v>59700</v>
      </c>
      <c r="O3">
        <f>SUM(H$2:H3)</f>
        <v>62188</v>
      </c>
      <c r="P3">
        <f t="shared" ref="P3:P13" si="6">MEDIAN(K3:O3)</f>
        <v>58182</v>
      </c>
      <c r="R3" t="s">
        <v>9</v>
      </c>
      <c r="S3">
        <f t="shared" si="0"/>
        <v>-5613</v>
      </c>
      <c r="T3">
        <f t="shared" si="1"/>
        <v>-9879</v>
      </c>
      <c r="U3">
        <f t="shared" si="2"/>
        <v>-1025</v>
      </c>
      <c r="V3">
        <f t="shared" si="3"/>
        <v>0</v>
      </c>
      <c r="W3">
        <f t="shared" si="4"/>
        <v>1518</v>
      </c>
      <c r="X3">
        <f t="shared" si="5"/>
        <v>4006</v>
      </c>
    </row>
    <row r="4" spans="1:24" x14ac:dyDescent="0.25">
      <c r="B4" t="s">
        <v>10</v>
      </c>
      <c r="C4">
        <v>27254</v>
      </c>
      <c r="D4">
        <v>29009</v>
      </c>
      <c r="E4">
        <v>29263</v>
      </c>
      <c r="F4">
        <v>29333</v>
      </c>
      <c r="G4">
        <v>30206</v>
      </c>
      <c r="H4">
        <v>32706</v>
      </c>
      <c r="J4">
        <f>SUM(C$2:C4)</f>
        <v>79823</v>
      </c>
      <c r="K4">
        <f>SUM(D$2:D4)</f>
        <v>77312</v>
      </c>
      <c r="L4">
        <f>SUM(E$2:E4)</f>
        <v>86420</v>
      </c>
      <c r="M4">
        <f>SUM(F$2:F4)</f>
        <v>87515</v>
      </c>
      <c r="N4">
        <f>SUM(G$2:G4)</f>
        <v>89906</v>
      </c>
      <c r="O4">
        <f>SUM(H$2:H4)</f>
        <v>94894</v>
      </c>
      <c r="P4">
        <f t="shared" si="6"/>
        <v>87515</v>
      </c>
      <c r="R4" t="s">
        <v>10</v>
      </c>
      <c r="S4">
        <f t="shared" si="0"/>
        <v>-7692</v>
      </c>
      <c r="T4">
        <f t="shared" si="1"/>
        <v>-10203</v>
      </c>
      <c r="U4">
        <f t="shared" si="2"/>
        <v>-1095</v>
      </c>
      <c r="V4">
        <f t="shared" si="3"/>
        <v>0</v>
      </c>
      <c r="W4">
        <f t="shared" si="4"/>
        <v>2391</v>
      </c>
      <c r="X4">
        <f t="shared" si="5"/>
        <v>7379</v>
      </c>
    </row>
    <row r="5" spans="1:24" x14ac:dyDescent="0.25">
      <c r="B5" t="s">
        <v>11</v>
      </c>
      <c r="C5">
        <v>25367</v>
      </c>
      <c r="D5">
        <v>27298</v>
      </c>
      <c r="E5">
        <v>27218</v>
      </c>
      <c r="F5">
        <v>28780</v>
      </c>
      <c r="G5">
        <v>29302</v>
      </c>
      <c r="H5">
        <v>30600</v>
      </c>
      <c r="J5">
        <f>SUM(C$2:C5)</f>
        <v>105190</v>
      </c>
      <c r="K5">
        <f>SUM(D$2:D5)</f>
        <v>104610</v>
      </c>
      <c r="L5">
        <f>SUM(E$2:E5)</f>
        <v>113638</v>
      </c>
      <c r="M5">
        <f>SUM(F$2:F5)</f>
        <v>116295</v>
      </c>
      <c r="N5">
        <f>SUM(G$2:G5)</f>
        <v>119208</v>
      </c>
      <c r="O5">
        <f>SUM(H$2:H5)</f>
        <v>125494</v>
      </c>
      <c r="P5">
        <f t="shared" si="6"/>
        <v>116295</v>
      </c>
      <c r="R5" t="s">
        <v>11</v>
      </c>
      <c r="S5">
        <f t="shared" si="0"/>
        <v>-11105</v>
      </c>
      <c r="T5">
        <f t="shared" si="1"/>
        <v>-11685</v>
      </c>
      <c r="U5">
        <f t="shared" si="2"/>
        <v>-2657</v>
      </c>
      <c r="V5">
        <f t="shared" si="3"/>
        <v>0</v>
      </c>
      <c r="W5">
        <f t="shared" si="4"/>
        <v>2913</v>
      </c>
      <c r="X5">
        <f t="shared" si="5"/>
        <v>9199</v>
      </c>
    </row>
    <row r="6" spans="1:24" x14ac:dyDescent="0.25">
      <c r="B6" t="s">
        <v>12</v>
      </c>
      <c r="C6">
        <v>26939</v>
      </c>
      <c r="D6">
        <v>27603</v>
      </c>
      <c r="E6">
        <v>28443</v>
      </c>
      <c r="F6">
        <v>29732</v>
      </c>
      <c r="G6">
        <v>30906</v>
      </c>
      <c r="H6">
        <v>32602</v>
      </c>
      <c r="J6">
        <f>SUM(C$2:C6)</f>
        <v>132129</v>
      </c>
      <c r="K6">
        <f>SUM(D$2:D6)</f>
        <v>132213</v>
      </c>
      <c r="L6">
        <f>SUM(E$2:E6)</f>
        <v>142081</v>
      </c>
      <c r="M6">
        <f>SUM(F$2:F6)</f>
        <v>146027</v>
      </c>
      <c r="N6">
        <f>SUM(G$2:G6)</f>
        <v>150114</v>
      </c>
      <c r="O6">
        <f>SUM(H$2:H6)</f>
        <v>158096</v>
      </c>
      <c r="P6">
        <f t="shared" si="6"/>
        <v>146027</v>
      </c>
      <c r="R6" t="s">
        <v>12</v>
      </c>
      <c r="S6">
        <f t="shared" si="0"/>
        <v>-13898</v>
      </c>
      <c r="T6">
        <f t="shared" si="1"/>
        <v>-13814</v>
      </c>
      <c r="U6">
        <f t="shared" si="2"/>
        <v>-3946</v>
      </c>
      <c r="V6">
        <f t="shared" si="3"/>
        <v>0</v>
      </c>
      <c r="W6">
        <f t="shared" si="4"/>
        <v>4087</v>
      </c>
      <c r="X6">
        <f t="shared" si="5"/>
        <v>12069</v>
      </c>
    </row>
    <row r="7" spans="1:24" x14ac:dyDescent="0.25">
      <c r="B7" t="s">
        <v>13</v>
      </c>
      <c r="C7">
        <v>27209</v>
      </c>
      <c r="D7">
        <v>27519</v>
      </c>
      <c r="E7">
        <v>28214</v>
      </c>
      <c r="F7">
        <v>28475</v>
      </c>
      <c r="G7">
        <v>30380</v>
      </c>
      <c r="H7">
        <v>31933</v>
      </c>
      <c r="J7">
        <f>SUM(C$2:C7)</f>
        <v>159338</v>
      </c>
      <c r="K7">
        <f>SUM(D$2:D7)</f>
        <v>159732</v>
      </c>
      <c r="L7">
        <f>SUM(E$2:E7)</f>
        <v>170295</v>
      </c>
      <c r="M7">
        <f>SUM(F$2:F7)</f>
        <v>174502</v>
      </c>
      <c r="N7">
        <f>SUM(G$2:G7)</f>
        <v>180494</v>
      </c>
      <c r="O7">
        <f>SUM(H$2:H7)</f>
        <v>190029</v>
      </c>
      <c r="P7">
        <f t="shared" si="6"/>
        <v>174502</v>
      </c>
      <c r="R7" t="s">
        <v>13</v>
      </c>
      <c r="S7">
        <f t="shared" si="0"/>
        <v>-15164</v>
      </c>
      <c r="T7">
        <f t="shared" si="1"/>
        <v>-14770</v>
      </c>
      <c r="U7">
        <f t="shared" si="2"/>
        <v>-4207</v>
      </c>
      <c r="V7">
        <f t="shared" si="3"/>
        <v>0</v>
      </c>
      <c r="W7">
        <f t="shared" si="4"/>
        <v>5992</v>
      </c>
      <c r="X7">
        <f t="shared" si="5"/>
        <v>15527</v>
      </c>
    </row>
    <row r="8" spans="1:24" x14ac:dyDescent="0.25">
      <c r="B8" t="s">
        <v>14</v>
      </c>
      <c r="C8">
        <v>28756</v>
      </c>
      <c r="D8">
        <v>30485</v>
      </c>
      <c r="E8">
        <v>30002</v>
      </c>
      <c r="F8">
        <v>31329</v>
      </c>
      <c r="G8">
        <v>32342</v>
      </c>
      <c r="H8">
        <v>33861</v>
      </c>
      <c r="J8">
        <f>SUM(C$2:C8)</f>
        <v>188094</v>
      </c>
      <c r="K8">
        <f>SUM(D$2:D8)</f>
        <v>190217</v>
      </c>
      <c r="L8">
        <f>SUM(E$2:E8)</f>
        <v>200297</v>
      </c>
      <c r="M8">
        <f>SUM(F$2:F8)</f>
        <v>205831</v>
      </c>
      <c r="N8">
        <f>SUM(G$2:G8)</f>
        <v>212836</v>
      </c>
      <c r="O8">
        <f>SUM(H$2:H8)</f>
        <v>223890</v>
      </c>
      <c r="P8">
        <f t="shared" si="6"/>
        <v>205831</v>
      </c>
      <c r="R8" t="s">
        <v>14</v>
      </c>
      <c r="S8">
        <f t="shared" si="0"/>
        <v>-17737</v>
      </c>
      <c r="T8">
        <f t="shared" si="1"/>
        <v>-15614</v>
      </c>
      <c r="U8">
        <f t="shared" si="2"/>
        <v>-5534</v>
      </c>
      <c r="V8">
        <f t="shared" si="3"/>
        <v>0</v>
      </c>
      <c r="W8">
        <f t="shared" si="4"/>
        <v>7005</v>
      </c>
      <c r="X8">
        <f t="shared" si="5"/>
        <v>18059</v>
      </c>
    </row>
    <row r="9" spans="1:24" x14ac:dyDescent="0.25">
      <c r="B9" t="s">
        <v>15</v>
      </c>
      <c r="C9">
        <v>29265</v>
      </c>
      <c r="D9">
        <v>29584</v>
      </c>
      <c r="E9">
        <v>29607</v>
      </c>
      <c r="F9">
        <v>31134</v>
      </c>
      <c r="G9">
        <v>32860</v>
      </c>
      <c r="H9">
        <v>33889</v>
      </c>
      <c r="J9">
        <f>SUM(C$2:C9)</f>
        <v>217359</v>
      </c>
      <c r="K9">
        <f>SUM(D$2:D9)</f>
        <v>219801</v>
      </c>
      <c r="L9">
        <f>SUM(E$2:E9)</f>
        <v>229904</v>
      </c>
      <c r="M9">
        <f>SUM(F$2:F9)</f>
        <v>236965</v>
      </c>
      <c r="N9">
        <f>SUM(G$2:G9)</f>
        <v>245696</v>
      </c>
      <c r="O9">
        <f>SUM(H$2:H9)</f>
        <v>257779</v>
      </c>
      <c r="P9">
        <f t="shared" si="6"/>
        <v>236965</v>
      </c>
      <c r="R9" t="s">
        <v>15</v>
      </c>
      <c r="S9">
        <f t="shared" si="0"/>
        <v>-19606</v>
      </c>
      <c r="T9">
        <f t="shared" si="1"/>
        <v>-17164</v>
      </c>
      <c r="U9">
        <f t="shared" si="2"/>
        <v>-7061</v>
      </c>
      <c r="V9">
        <f t="shared" si="3"/>
        <v>0</v>
      </c>
      <c r="W9">
        <f t="shared" si="4"/>
        <v>8731</v>
      </c>
      <c r="X9">
        <f t="shared" si="5"/>
        <v>20814</v>
      </c>
    </row>
    <row r="10" spans="1:24" x14ac:dyDescent="0.25">
      <c r="B10" t="s">
        <v>16</v>
      </c>
      <c r="C10">
        <v>28172</v>
      </c>
      <c r="D10">
        <v>30165</v>
      </c>
      <c r="E10">
        <v>30288</v>
      </c>
      <c r="F10">
        <v>31083</v>
      </c>
      <c r="G10">
        <v>31224</v>
      </c>
      <c r="H10">
        <v>33566</v>
      </c>
      <c r="J10">
        <f>SUM(C$2:C10)</f>
        <v>245531</v>
      </c>
      <c r="K10">
        <f>SUM(D$2:D10)</f>
        <v>249966</v>
      </c>
      <c r="L10">
        <f>SUM(E$2:E10)</f>
        <v>260192</v>
      </c>
      <c r="M10">
        <f>SUM(F$2:F10)</f>
        <v>268048</v>
      </c>
      <c r="N10">
        <f>SUM(G$2:G10)</f>
        <v>276920</v>
      </c>
      <c r="O10">
        <f>SUM(H$2:H10)</f>
        <v>291345</v>
      </c>
      <c r="P10">
        <f t="shared" si="6"/>
        <v>268048</v>
      </c>
      <c r="R10" t="s">
        <v>16</v>
      </c>
      <c r="S10">
        <f t="shared" si="0"/>
        <v>-22517</v>
      </c>
      <c r="T10">
        <f t="shared" si="1"/>
        <v>-18082</v>
      </c>
      <c r="U10">
        <f t="shared" si="2"/>
        <v>-7856</v>
      </c>
      <c r="V10">
        <f t="shared" si="3"/>
        <v>0</v>
      </c>
      <c r="W10">
        <f t="shared" si="4"/>
        <v>8872</v>
      </c>
      <c r="X10">
        <f t="shared" si="5"/>
        <v>23297</v>
      </c>
    </row>
    <row r="11" spans="1:24" x14ac:dyDescent="0.25">
      <c r="B11" t="s">
        <v>17</v>
      </c>
      <c r="C11">
        <v>28195</v>
      </c>
      <c r="D11">
        <v>30048</v>
      </c>
      <c r="E11">
        <v>30262</v>
      </c>
      <c r="F11">
        <v>31896</v>
      </c>
      <c r="G11">
        <v>32874</v>
      </c>
      <c r="H11">
        <v>34904</v>
      </c>
      <c r="J11">
        <f>SUM(C$2:C11)</f>
        <v>273726</v>
      </c>
      <c r="K11">
        <f>SUM(D$2:D11)</f>
        <v>280014</v>
      </c>
      <c r="L11">
        <f>SUM(E$2:E11)</f>
        <v>290454</v>
      </c>
      <c r="M11">
        <f>SUM(F$2:F11)</f>
        <v>299944</v>
      </c>
      <c r="N11">
        <f>SUM(G$2:G11)</f>
        <v>309794</v>
      </c>
      <c r="O11">
        <f>SUM(H$2:H11)</f>
        <v>326249</v>
      </c>
      <c r="P11">
        <f t="shared" si="6"/>
        <v>299944</v>
      </c>
      <c r="R11" t="s">
        <v>17</v>
      </c>
      <c r="S11">
        <f t="shared" si="0"/>
        <v>-26218</v>
      </c>
      <c r="T11">
        <f t="shared" ref="T11:X13" si="7">K11-$P11</f>
        <v>-19930</v>
      </c>
      <c r="U11">
        <f t="shared" si="7"/>
        <v>-9490</v>
      </c>
      <c r="V11">
        <f t="shared" si="7"/>
        <v>0</v>
      </c>
      <c r="W11">
        <f t="shared" si="7"/>
        <v>9850</v>
      </c>
      <c r="X11">
        <f t="shared" si="7"/>
        <v>26305</v>
      </c>
    </row>
    <row r="12" spans="1:24" x14ac:dyDescent="0.25">
      <c r="B12" t="s">
        <v>18</v>
      </c>
      <c r="C12">
        <v>28485</v>
      </c>
      <c r="D12">
        <v>28354</v>
      </c>
      <c r="E12">
        <v>26727</v>
      </c>
      <c r="F12">
        <v>29610</v>
      </c>
      <c r="G12">
        <v>30546</v>
      </c>
      <c r="H12">
        <v>33175</v>
      </c>
      <c r="J12">
        <f>SUM(C$2:C12)</f>
        <v>302211</v>
      </c>
      <c r="K12">
        <f>SUM(D$2:D12)</f>
        <v>308368</v>
      </c>
      <c r="L12">
        <f>SUM(E$2:E12)</f>
        <v>317181</v>
      </c>
      <c r="M12">
        <f>SUM(F$2:F12)</f>
        <v>329554</v>
      </c>
      <c r="N12">
        <f>SUM(G$2:G12)</f>
        <v>340340</v>
      </c>
      <c r="O12">
        <f>SUM(H$2:H12)</f>
        <v>359424</v>
      </c>
      <c r="P12">
        <f t="shared" si="6"/>
        <v>329554</v>
      </c>
      <c r="R12" t="s">
        <v>18</v>
      </c>
      <c r="S12">
        <f t="shared" si="0"/>
        <v>-27343</v>
      </c>
      <c r="T12">
        <f t="shared" si="7"/>
        <v>-21186</v>
      </c>
      <c r="U12">
        <f t="shared" si="7"/>
        <v>-12373</v>
      </c>
      <c r="V12">
        <f t="shared" si="7"/>
        <v>0</v>
      </c>
      <c r="W12">
        <f t="shared" si="7"/>
        <v>10786</v>
      </c>
      <c r="X12">
        <f t="shared" si="7"/>
        <v>29870</v>
      </c>
    </row>
    <row r="13" spans="1:24" x14ac:dyDescent="0.25">
      <c r="B13" t="s">
        <v>19</v>
      </c>
      <c r="C13">
        <v>27600</v>
      </c>
      <c r="D13">
        <v>28443</v>
      </c>
      <c r="E13">
        <v>23454</v>
      </c>
      <c r="F13">
        <v>29193</v>
      </c>
      <c r="G13">
        <v>30487</v>
      </c>
      <c r="H13">
        <v>31841</v>
      </c>
      <c r="J13">
        <f>SUM(C$2:C13)</f>
        <v>329811</v>
      </c>
      <c r="K13">
        <f>SUM(D$2:D13)</f>
        <v>336811</v>
      </c>
      <c r="L13">
        <f>SUM(E$2:E13)</f>
        <v>340635</v>
      </c>
      <c r="M13">
        <f>SUM(F$2:F13)</f>
        <v>358747</v>
      </c>
      <c r="N13">
        <f>SUM(G$2:G13)</f>
        <v>370827</v>
      </c>
      <c r="O13">
        <f>SUM(H$2:H13)</f>
        <v>391265</v>
      </c>
      <c r="P13">
        <f t="shared" si="6"/>
        <v>358747</v>
      </c>
      <c r="R13" t="s">
        <v>19</v>
      </c>
      <c r="S13">
        <f t="shared" si="0"/>
        <v>-28936</v>
      </c>
      <c r="T13">
        <f t="shared" si="7"/>
        <v>-21936</v>
      </c>
      <c r="U13">
        <f t="shared" si="7"/>
        <v>-18112</v>
      </c>
      <c r="V13">
        <f t="shared" si="7"/>
        <v>0</v>
      </c>
      <c r="W13">
        <f t="shared" si="7"/>
        <v>12080</v>
      </c>
      <c r="X13">
        <f t="shared" si="7"/>
        <v>32518</v>
      </c>
    </row>
    <row r="20" spans="2:16" x14ac:dyDescent="0.25">
      <c r="L20" s="2"/>
      <c r="M20" s="2"/>
      <c r="N20" s="2"/>
      <c r="O20" s="2"/>
      <c r="P20" s="2"/>
    </row>
    <row r="21" spans="2:16" x14ac:dyDescent="0.25">
      <c r="L21" s="2"/>
      <c r="M21" s="2"/>
      <c r="N21" s="2"/>
      <c r="O21" s="2"/>
      <c r="P21" s="2"/>
    </row>
    <row r="22" spans="2:16" x14ac:dyDescent="0.25">
      <c r="L22" s="2"/>
      <c r="M22" s="2"/>
      <c r="N22" s="2"/>
      <c r="O22" s="2"/>
      <c r="P22" s="2"/>
    </row>
    <row r="23" spans="2:16" x14ac:dyDescent="0.25">
      <c r="L23" s="2"/>
      <c r="M23" s="2"/>
      <c r="N23" s="2"/>
      <c r="O23" s="2"/>
      <c r="P23" s="2"/>
    </row>
    <row r="24" spans="2:16" x14ac:dyDescent="0.25">
      <c r="L24" s="2"/>
      <c r="M24" s="2"/>
      <c r="N24" s="2"/>
      <c r="O24" s="2"/>
      <c r="P24" s="2"/>
    </row>
    <row r="25" spans="2:16" x14ac:dyDescent="0.25">
      <c r="L25" s="2"/>
      <c r="M25" s="2"/>
      <c r="N25" s="2"/>
      <c r="O25" s="2"/>
      <c r="P25" s="2"/>
    </row>
    <row r="26" spans="2:16" x14ac:dyDescent="0.25">
      <c r="L26" s="2"/>
      <c r="M26" s="2"/>
      <c r="N26" s="2"/>
      <c r="O26" s="2"/>
      <c r="P26" s="2"/>
    </row>
    <row r="27" spans="2:16" x14ac:dyDescent="0.25">
      <c r="L27" s="2"/>
      <c r="M27" s="2"/>
      <c r="N27" s="2"/>
      <c r="O27" s="2"/>
      <c r="P27" s="2"/>
    </row>
    <row r="28" spans="2:16" x14ac:dyDescent="0.25">
      <c r="L28" s="2"/>
      <c r="M28" s="2"/>
      <c r="N28" s="2"/>
      <c r="O28" s="2"/>
      <c r="P28" s="2"/>
    </row>
    <row r="29" spans="2:16" x14ac:dyDescent="0.25">
      <c r="L29" s="2"/>
      <c r="M29" s="2"/>
      <c r="N29" s="2"/>
      <c r="O29" s="2"/>
      <c r="P29" s="2"/>
    </row>
    <row r="30" spans="2:16" x14ac:dyDescent="0.25">
      <c r="L30" s="2"/>
      <c r="M30" s="2"/>
      <c r="N30" s="2"/>
      <c r="O30" s="2"/>
      <c r="P30" s="2"/>
    </row>
    <row r="31" spans="2:16" x14ac:dyDescent="0.25">
      <c r="B31" s="3" t="s">
        <v>63</v>
      </c>
      <c r="L31" s="2"/>
      <c r="M31" s="2"/>
      <c r="N31" s="2"/>
      <c r="O31" s="2"/>
      <c r="P31" s="2"/>
    </row>
    <row r="32" spans="2:16" x14ac:dyDescent="0.25">
      <c r="L32" s="2"/>
      <c r="M32" s="2"/>
      <c r="N32" s="2"/>
      <c r="O32" s="2"/>
      <c r="P32" s="2"/>
    </row>
  </sheetData>
  <hyperlinks>
    <hyperlink ref="A1" location="home!A1" display="home" xr:uid="{2791F9BA-0CBA-44A5-8BBD-F8C2705D5986}"/>
    <hyperlink ref="B31" r:id="rId1" xr:uid="{B052EA6B-72C4-422E-8F9F-5A669E4AF8D7}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3327A-BCC7-4C2F-B5F6-CC8A32AE921F}">
  <dimension ref="A1:AA31"/>
  <sheetViews>
    <sheetView workbookViewId="0"/>
  </sheetViews>
  <sheetFormatPr baseColWidth="10" defaultRowHeight="15" x14ac:dyDescent="0.25"/>
  <sheetData>
    <row r="1" spans="1:27" x14ac:dyDescent="0.25">
      <c r="A1" s="3" t="s">
        <v>59</v>
      </c>
      <c r="B1" t="s">
        <v>23</v>
      </c>
      <c r="C1" t="s">
        <v>129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129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129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</row>
    <row r="2" spans="1:27" x14ac:dyDescent="0.25">
      <c r="B2" t="s">
        <v>8</v>
      </c>
      <c r="C2">
        <v>13176</v>
      </c>
      <c r="D2">
        <v>14007</v>
      </c>
      <c r="E2">
        <v>13953</v>
      </c>
      <c r="F2">
        <v>14085</v>
      </c>
      <c r="G2">
        <v>14192</v>
      </c>
      <c r="H2">
        <v>14111</v>
      </c>
      <c r="I2">
        <v>14100</v>
      </c>
      <c r="K2">
        <f>SUM(C$2:C2)</f>
        <v>13176</v>
      </c>
      <c r="L2">
        <f>SUM(D$2:D2)</f>
        <v>14007</v>
      </c>
      <c r="M2">
        <f>SUM(E$2:E2)</f>
        <v>13953</v>
      </c>
      <c r="N2">
        <f>SUM(F$2:F2)</f>
        <v>14085</v>
      </c>
      <c r="O2">
        <f>SUM(G$2:G2)</f>
        <v>14192</v>
      </c>
      <c r="P2">
        <f>SUM(H$2:H2)</f>
        <v>14111</v>
      </c>
      <c r="Q2">
        <f>SUM(I$2:I2)</f>
        <v>14100</v>
      </c>
      <c r="R2">
        <f>MEDIAN(M2:Q2)</f>
        <v>14100</v>
      </c>
      <c r="T2" t="s">
        <v>8</v>
      </c>
      <c r="U2">
        <f t="shared" ref="U2:V13" si="0">K2-$R2</f>
        <v>-924</v>
      </c>
      <c r="V2">
        <f t="shared" si="0"/>
        <v>-93</v>
      </c>
      <c r="W2">
        <f t="shared" ref="W2:W11" si="1">M2-$R2</f>
        <v>-147</v>
      </c>
      <c r="X2">
        <f t="shared" ref="X2:X11" si="2">N2-$R2</f>
        <v>-15</v>
      </c>
      <c r="Y2">
        <f t="shared" ref="Y2:Y11" si="3">O2-$R2</f>
        <v>92</v>
      </c>
      <c r="Z2">
        <f t="shared" ref="Z2:Z11" si="4">P2-$R2</f>
        <v>11</v>
      </c>
      <c r="AA2">
        <f t="shared" ref="AA2:AA11" si="5">Q2-$R2</f>
        <v>0</v>
      </c>
    </row>
    <row r="3" spans="1:27" x14ac:dyDescent="0.25">
      <c r="B3" t="s">
        <v>9</v>
      </c>
      <c r="D3">
        <v>12714</v>
      </c>
      <c r="E3">
        <v>13480</v>
      </c>
      <c r="F3">
        <v>12905</v>
      </c>
      <c r="G3">
        <v>12149</v>
      </c>
      <c r="H3">
        <v>12269</v>
      </c>
      <c r="I3">
        <v>12575</v>
      </c>
      <c r="L3">
        <f>SUM(D$2:D3)</f>
        <v>26721</v>
      </c>
      <c r="M3">
        <f>SUM(E$2:E3)</f>
        <v>27433</v>
      </c>
      <c r="N3">
        <f>SUM(F$2:F3)</f>
        <v>26990</v>
      </c>
      <c r="O3">
        <f>SUM(G$2:G3)</f>
        <v>26341</v>
      </c>
      <c r="P3">
        <f>SUM(H$2:H3)</f>
        <v>26380</v>
      </c>
      <c r="Q3">
        <f>SUM(I$2:I3)</f>
        <v>26675</v>
      </c>
      <c r="R3">
        <f t="shared" ref="R3:R13" si="6">MEDIAN(M3:Q3)</f>
        <v>26675</v>
      </c>
      <c r="T3" t="s">
        <v>9</v>
      </c>
      <c r="V3">
        <f t="shared" si="0"/>
        <v>46</v>
      </c>
      <c r="W3">
        <f t="shared" si="1"/>
        <v>758</v>
      </c>
      <c r="X3">
        <f t="shared" si="2"/>
        <v>315</v>
      </c>
      <c r="Y3">
        <f t="shared" si="3"/>
        <v>-334</v>
      </c>
      <c r="Z3">
        <f t="shared" si="4"/>
        <v>-295</v>
      </c>
      <c r="AA3">
        <f t="shared" si="5"/>
        <v>0</v>
      </c>
    </row>
    <row r="4" spans="1:27" x14ac:dyDescent="0.25">
      <c r="B4" t="s">
        <v>10</v>
      </c>
      <c r="D4">
        <v>13537</v>
      </c>
      <c r="E4">
        <v>14905</v>
      </c>
      <c r="F4">
        <v>13556</v>
      </c>
      <c r="G4">
        <v>13549</v>
      </c>
      <c r="H4">
        <v>13415</v>
      </c>
      <c r="I4">
        <v>13696</v>
      </c>
      <c r="L4">
        <f>SUM(D$2:D4)</f>
        <v>40258</v>
      </c>
      <c r="M4">
        <f>SUM(E$2:E4)</f>
        <v>42338</v>
      </c>
      <c r="N4">
        <f>SUM(F$2:F4)</f>
        <v>40546</v>
      </c>
      <c r="O4">
        <f>SUM(G$2:G4)</f>
        <v>39890</v>
      </c>
      <c r="P4">
        <f>SUM(H$2:H4)</f>
        <v>39795</v>
      </c>
      <c r="Q4">
        <f>SUM(I$2:I4)</f>
        <v>40371</v>
      </c>
      <c r="R4">
        <f t="shared" si="6"/>
        <v>40371</v>
      </c>
      <c r="T4" t="s">
        <v>10</v>
      </c>
      <c r="V4">
        <f t="shared" si="0"/>
        <v>-113</v>
      </c>
      <c r="W4">
        <f t="shared" si="1"/>
        <v>1967</v>
      </c>
      <c r="X4">
        <f t="shared" si="2"/>
        <v>175</v>
      </c>
      <c r="Y4">
        <f t="shared" si="3"/>
        <v>-481</v>
      </c>
      <c r="Z4">
        <f t="shared" si="4"/>
        <v>-576</v>
      </c>
      <c r="AA4">
        <f t="shared" si="5"/>
        <v>0</v>
      </c>
    </row>
    <row r="5" spans="1:27" x14ac:dyDescent="0.25">
      <c r="B5" t="s">
        <v>11</v>
      </c>
      <c r="D5">
        <v>12832</v>
      </c>
      <c r="E5">
        <v>14517</v>
      </c>
      <c r="F5">
        <v>13375</v>
      </c>
      <c r="G5">
        <v>13717</v>
      </c>
      <c r="H5">
        <v>13417</v>
      </c>
      <c r="I5">
        <v>13413</v>
      </c>
      <c r="L5">
        <f>SUM(D$2:D5)</f>
        <v>53090</v>
      </c>
      <c r="M5">
        <f>SUM(E$2:E5)</f>
        <v>56855</v>
      </c>
      <c r="N5">
        <f>SUM(F$2:F5)</f>
        <v>53921</v>
      </c>
      <c r="O5">
        <f>SUM(G$2:G5)</f>
        <v>53607</v>
      </c>
      <c r="P5">
        <f>SUM(H$2:H5)</f>
        <v>53212</v>
      </c>
      <c r="Q5">
        <f>SUM(I$2:I5)</f>
        <v>53784</v>
      </c>
      <c r="R5">
        <f t="shared" si="6"/>
        <v>53784</v>
      </c>
      <c r="T5" t="s">
        <v>11</v>
      </c>
      <c r="V5">
        <f t="shared" si="0"/>
        <v>-694</v>
      </c>
      <c r="W5">
        <f t="shared" si="1"/>
        <v>3071</v>
      </c>
      <c r="X5">
        <f t="shared" si="2"/>
        <v>137</v>
      </c>
      <c r="Y5">
        <f t="shared" si="3"/>
        <v>-177</v>
      </c>
      <c r="Z5">
        <f t="shared" si="4"/>
        <v>-572</v>
      </c>
      <c r="AA5">
        <f t="shared" si="5"/>
        <v>0</v>
      </c>
    </row>
    <row r="6" spans="1:27" x14ac:dyDescent="0.25">
      <c r="B6" t="s">
        <v>12</v>
      </c>
      <c r="D6">
        <v>13968</v>
      </c>
      <c r="E6">
        <v>14806</v>
      </c>
      <c r="F6">
        <v>13791</v>
      </c>
      <c r="G6">
        <v>14349</v>
      </c>
      <c r="H6">
        <v>14619</v>
      </c>
      <c r="I6">
        <v>14367</v>
      </c>
      <c r="L6">
        <f>SUM(D$2:D6)</f>
        <v>67058</v>
      </c>
      <c r="M6">
        <f>SUM(E$2:E6)</f>
        <v>71661</v>
      </c>
      <c r="N6">
        <f>SUM(F$2:F6)</f>
        <v>67712</v>
      </c>
      <c r="O6">
        <f>SUM(G$2:G6)</f>
        <v>67956</v>
      </c>
      <c r="P6">
        <f>SUM(H$2:H6)</f>
        <v>67831</v>
      </c>
      <c r="Q6">
        <f>SUM(I$2:I6)</f>
        <v>68151</v>
      </c>
      <c r="R6">
        <f t="shared" si="6"/>
        <v>67956</v>
      </c>
      <c r="T6" t="s">
        <v>12</v>
      </c>
      <c r="V6">
        <f t="shared" si="0"/>
        <v>-898</v>
      </c>
      <c r="W6">
        <f t="shared" si="1"/>
        <v>3705</v>
      </c>
      <c r="X6">
        <f t="shared" si="2"/>
        <v>-244</v>
      </c>
      <c r="Y6">
        <f t="shared" si="3"/>
        <v>0</v>
      </c>
      <c r="Z6">
        <f t="shared" si="4"/>
        <v>-125</v>
      </c>
      <c r="AA6">
        <f t="shared" si="5"/>
        <v>195</v>
      </c>
    </row>
    <row r="7" spans="1:27" x14ac:dyDescent="0.25">
      <c r="B7" t="s">
        <v>13</v>
      </c>
      <c r="D7">
        <v>14067</v>
      </c>
      <c r="E7">
        <v>14833</v>
      </c>
      <c r="F7">
        <v>13928</v>
      </c>
      <c r="G7">
        <v>14233</v>
      </c>
      <c r="H7">
        <v>14192</v>
      </c>
      <c r="I7">
        <v>14012</v>
      </c>
      <c r="L7">
        <f>SUM(D$2:D7)</f>
        <v>81125</v>
      </c>
      <c r="M7">
        <f>SUM(E$2:E7)</f>
        <v>86494</v>
      </c>
      <c r="N7">
        <f>SUM(F$2:F7)</f>
        <v>81640</v>
      </c>
      <c r="O7">
        <f>SUM(G$2:G7)</f>
        <v>82189</v>
      </c>
      <c r="P7">
        <f>SUM(H$2:H7)</f>
        <v>82023</v>
      </c>
      <c r="Q7">
        <f>SUM(I$2:I7)</f>
        <v>82163</v>
      </c>
      <c r="R7">
        <f t="shared" si="6"/>
        <v>82163</v>
      </c>
      <c r="T7" t="s">
        <v>13</v>
      </c>
      <c r="V7">
        <f t="shared" si="0"/>
        <v>-1038</v>
      </c>
      <c r="W7">
        <f t="shared" si="1"/>
        <v>4331</v>
      </c>
      <c r="X7">
        <f t="shared" si="2"/>
        <v>-523</v>
      </c>
      <c r="Y7">
        <f t="shared" si="3"/>
        <v>26</v>
      </c>
      <c r="Z7">
        <f t="shared" si="4"/>
        <v>-140</v>
      </c>
      <c r="AA7">
        <f t="shared" si="5"/>
        <v>0</v>
      </c>
    </row>
    <row r="8" spans="1:27" x14ac:dyDescent="0.25">
      <c r="B8" t="s">
        <v>14</v>
      </c>
      <c r="D8">
        <v>14838</v>
      </c>
      <c r="E8">
        <v>16108</v>
      </c>
      <c r="F8">
        <v>15625</v>
      </c>
      <c r="G8">
        <v>15476</v>
      </c>
      <c r="H8">
        <v>15297</v>
      </c>
      <c r="I8">
        <v>15043</v>
      </c>
      <c r="L8">
        <f>SUM(D$2:D8)</f>
        <v>95963</v>
      </c>
      <c r="M8">
        <f>SUM(E$2:E8)</f>
        <v>102602</v>
      </c>
      <c r="N8">
        <f>SUM(F$2:F8)</f>
        <v>97265</v>
      </c>
      <c r="O8">
        <f>SUM(G$2:G8)</f>
        <v>97665</v>
      </c>
      <c r="P8">
        <f>SUM(H$2:H8)</f>
        <v>97320</v>
      </c>
      <c r="Q8">
        <f>SUM(I$2:I8)</f>
        <v>97206</v>
      </c>
      <c r="R8">
        <f t="shared" si="6"/>
        <v>97320</v>
      </c>
      <c r="T8" t="s">
        <v>14</v>
      </c>
      <c r="V8">
        <f t="shared" si="0"/>
        <v>-1357</v>
      </c>
      <c r="W8">
        <f t="shared" si="1"/>
        <v>5282</v>
      </c>
      <c r="X8">
        <f t="shared" si="2"/>
        <v>-55</v>
      </c>
      <c r="Y8">
        <f t="shared" si="3"/>
        <v>345</v>
      </c>
      <c r="Z8">
        <f t="shared" si="4"/>
        <v>0</v>
      </c>
      <c r="AA8">
        <f t="shared" si="5"/>
        <v>-114</v>
      </c>
    </row>
    <row r="9" spans="1:27" x14ac:dyDescent="0.25">
      <c r="B9" t="s">
        <v>15</v>
      </c>
      <c r="D9">
        <v>15203</v>
      </c>
      <c r="E9">
        <v>15958</v>
      </c>
      <c r="F9">
        <v>15110</v>
      </c>
      <c r="G9">
        <v>15442</v>
      </c>
      <c r="H9">
        <v>15132</v>
      </c>
      <c r="I9">
        <v>15459</v>
      </c>
      <c r="L9">
        <f>SUM(D$2:D9)</f>
        <v>111166</v>
      </c>
      <c r="M9">
        <f>SUM(E$2:E9)</f>
        <v>118560</v>
      </c>
      <c r="N9">
        <f>SUM(F$2:F9)</f>
        <v>112375</v>
      </c>
      <c r="O9">
        <f>SUM(G$2:G9)</f>
        <v>113107</v>
      </c>
      <c r="P9">
        <f>SUM(H$2:H9)</f>
        <v>112452</v>
      </c>
      <c r="Q9">
        <f>SUM(I$2:I9)</f>
        <v>112665</v>
      </c>
      <c r="R9">
        <f t="shared" si="6"/>
        <v>112665</v>
      </c>
      <c r="T9" t="s">
        <v>15</v>
      </c>
      <c r="V9">
        <f t="shared" si="0"/>
        <v>-1499</v>
      </c>
      <c r="W9">
        <f t="shared" si="1"/>
        <v>5895</v>
      </c>
      <c r="X9">
        <f t="shared" si="2"/>
        <v>-290</v>
      </c>
      <c r="Y9">
        <f t="shared" si="3"/>
        <v>442</v>
      </c>
      <c r="Z9">
        <f t="shared" si="4"/>
        <v>-213</v>
      </c>
      <c r="AA9">
        <f t="shared" si="5"/>
        <v>0</v>
      </c>
    </row>
    <row r="10" spans="1:27" x14ac:dyDescent="0.25">
      <c r="B10" t="s">
        <v>16</v>
      </c>
      <c r="D10">
        <v>15169</v>
      </c>
      <c r="E10">
        <v>16225</v>
      </c>
      <c r="F10">
        <v>14966</v>
      </c>
      <c r="G10">
        <v>15132</v>
      </c>
      <c r="H10">
        <v>14955</v>
      </c>
      <c r="I10">
        <v>14825</v>
      </c>
      <c r="L10">
        <f>SUM(D$2:D10)</f>
        <v>126335</v>
      </c>
      <c r="M10">
        <f>SUM(E$2:E10)</f>
        <v>134785</v>
      </c>
      <c r="N10">
        <f>SUM(F$2:F10)</f>
        <v>127341</v>
      </c>
      <c r="O10">
        <f>SUM(G$2:G10)</f>
        <v>128239</v>
      </c>
      <c r="P10">
        <f>SUM(H$2:H10)</f>
        <v>127407</v>
      </c>
      <c r="Q10">
        <f>SUM(I$2:I10)</f>
        <v>127490</v>
      </c>
      <c r="R10">
        <f t="shared" si="6"/>
        <v>127490</v>
      </c>
      <c r="T10" t="s">
        <v>16</v>
      </c>
      <c r="V10">
        <f t="shared" si="0"/>
        <v>-1155</v>
      </c>
      <c r="W10">
        <f t="shared" si="1"/>
        <v>7295</v>
      </c>
      <c r="X10">
        <f t="shared" si="2"/>
        <v>-149</v>
      </c>
      <c r="Y10">
        <f t="shared" si="3"/>
        <v>749</v>
      </c>
      <c r="Z10">
        <f t="shared" si="4"/>
        <v>-83</v>
      </c>
      <c r="AA10">
        <f t="shared" si="5"/>
        <v>0</v>
      </c>
    </row>
    <row r="11" spans="1:27" x14ac:dyDescent="0.25">
      <c r="B11" t="s">
        <v>17</v>
      </c>
      <c r="D11">
        <v>14439</v>
      </c>
      <c r="E11">
        <v>15713</v>
      </c>
      <c r="F11">
        <v>14508</v>
      </c>
      <c r="G11">
        <v>14709</v>
      </c>
      <c r="H11">
        <v>14424</v>
      </c>
      <c r="I11">
        <v>14635</v>
      </c>
      <c r="L11">
        <f>SUM(D$2:D11)</f>
        <v>140774</v>
      </c>
      <c r="M11">
        <f>SUM(E$2:E11)</f>
        <v>150498</v>
      </c>
      <c r="N11">
        <f>SUM(F$2:F11)</f>
        <v>141849</v>
      </c>
      <c r="O11">
        <f>SUM(G$2:G11)</f>
        <v>142948</v>
      </c>
      <c r="P11">
        <f>SUM(H$2:H11)</f>
        <v>141831</v>
      </c>
      <c r="Q11">
        <f>SUM(I$2:I11)</f>
        <v>142125</v>
      </c>
      <c r="R11">
        <f t="shared" si="6"/>
        <v>142125</v>
      </c>
      <c r="T11" t="s">
        <v>17</v>
      </c>
      <c r="V11">
        <f t="shared" si="0"/>
        <v>-1351</v>
      </c>
      <c r="W11">
        <f t="shared" si="1"/>
        <v>8373</v>
      </c>
      <c r="X11">
        <f t="shared" si="2"/>
        <v>-276</v>
      </c>
      <c r="Y11">
        <f t="shared" si="3"/>
        <v>823</v>
      </c>
      <c r="Z11">
        <f t="shared" si="4"/>
        <v>-294</v>
      </c>
      <c r="AA11">
        <f t="shared" si="5"/>
        <v>0</v>
      </c>
    </row>
    <row r="12" spans="1:27" x14ac:dyDescent="0.25">
      <c r="B12" t="s">
        <v>18</v>
      </c>
      <c r="D12">
        <v>13180</v>
      </c>
      <c r="E12">
        <v>14676</v>
      </c>
      <c r="F12">
        <v>13555</v>
      </c>
      <c r="G12">
        <v>13686</v>
      </c>
      <c r="H12">
        <v>13581</v>
      </c>
      <c r="I12">
        <v>13998</v>
      </c>
      <c r="L12">
        <f>SUM(D$2:D12)</f>
        <v>153954</v>
      </c>
      <c r="M12">
        <f>SUM(E$2:E12)</f>
        <v>165174</v>
      </c>
      <c r="N12">
        <f>SUM(F$2:F12)</f>
        <v>155404</v>
      </c>
      <c r="O12">
        <f>SUM(G$2:G12)</f>
        <v>156634</v>
      </c>
      <c r="P12">
        <f>SUM(H$2:H12)</f>
        <v>155412</v>
      </c>
      <c r="Q12">
        <f>SUM(I$2:I12)</f>
        <v>156123</v>
      </c>
      <c r="R12">
        <f t="shared" si="6"/>
        <v>156123</v>
      </c>
      <c r="T12" t="s">
        <v>18</v>
      </c>
      <c r="V12">
        <f t="shared" si="0"/>
        <v>-2169</v>
      </c>
      <c r="W12">
        <f t="shared" ref="W12:AA13" si="7">M12-$R12</f>
        <v>9051</v>
      </c>
      <c r="X12">
        <f t="shared" si="7"/>
        <v>-719</v>
      </c>
      <c r="Y12">
        <f t="shared" si="7"/>
        <v>511</v>
      </c>
      <c r="Z12">
        <f t="shared" si="7"/>
        <v>-711</v>
      </c>
      <c r="AA12">
        <f t="shared" si="7"/>
        <v>0</v>
      </c>
    </row>
    <row r="13" spans="1:27" x14ac:dyDescent="0.25">
      <c r="B13" t="s">
        <v>19</v>
      </c>
      <c r="D13">
        <v>12937</v>
      </c>
      <c r="E13">
        <v>14267</v>
      </c>
      <c r="F13">
        <v>13277</v>
      </c>
      <c r="G13">
        <v>13046</v>
      </c>
      <c r="H13">
        <v>13113</v>
      </c>
      <c r="I13">
        <v>13713</v>
      </c>
      <c r="L13">
        <f>SUM(D$2:D13)</f>
        <v>166891</v>
      </c>
      <c r="M13">
        <f>SUM(E$2:E13)</f>
        <v>179441</v>
      </c>
      <c r="N13">
        <f>SUM(F$2:F13)</f>
        <v>168681</v>
      </c>
      <c r="O13">
        <f>SUM(G$2:G13)</f>
        <v>169680</v>
      </c>
      <c r="P13">
        <f>SUM(H$2:H13)</f>
        <v>168525</v>
      </c>
      <c r="Q13">
        <f>SUM(I$2:I13)</f>
        <v>169836</v>
      </c>
      <c r="R13">
        <f t="shared" si="6"/>
        <v>169680</v>
      </c>
      <c r="T13" t="s">
        <v>19</v>
      </c>
      <c r="V13">
        <f t="shared" si="0"/>
        <v>-2789</v>
      </c>
      <c r="W13">
        <f t="shared" si="7"/>
        <v>9761</v>
      </c>
      <c r="X13">
        <f t="shared" si="7"/>
        <v>-999</v>
      </c>
      <c r="Y13">
        <f t="shared" si="7"/>
        <v>0</v>
      </c>
      <c r="Z13">
        <f t="shared" si="7"/>
        <v>-1155</v>
      </c>
      <c r="AA13">
        <f t="shared" si="7"/>
        <v>156</v>
      </c>
    </row>
    <row r="16" spans="1:27" x14ac:dyDescent="0.25">
      <c r="B16" t="s">
        <v>22</v>
      </c>
      <c r="C16" t="s">
        <v>129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129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129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16564</v>
      </c>
      <c r="D17">
        <v>14441</v>
      </c>
      <c r="E17">
        <v>17307</v>
      </c>
      <c r="F17">
        <v>14111</v>
      </c>
      <c r="G17">
        <v>13998</v>
      </c>
      <c r="H17">
        <v>14857</v>
      </c>
      <c r="I17">
        <v>15814</v>
      </c>
      <c r="K17">
        <f>SUM(C$17:C17)</f>
        <v>16564</v>
      </c>
      <c r="L17">
        <f>SUM(D$17:D17)</f>
        <v>14441</v>
      </c>
      <c r="M17">
        <f>SUM(E$17:E17)</f>
        <v>17307</v>
      </c>
      <c r="N17">
        <f>SUM(F$17:F17)</f>
        <v>14111</v>
      </c>
      <c r="O17">
        <f>SUM(G$17:G17)</f>
        <v>13998</v>
      </c>
      <c r="P17">
        <f>SUM(H$17:H17)</f>
        <v>14857</v>
      </c>
      <c r="Q17">
        <f>SUM(I$17:I17)</f>
        <v>15814</v>
      </c>
      <c r="R17">
        <f t="shared" ref="R17:R28" si="8">MEDIAN(M17:Q17)</f>
        <v>14857</v>
      </c>
      <c r="T17" t="s">
        <v>8</v>
      </c>
      <c r="U17">
        <f t="shared" ref="U17:AA28" si="9">K17-$R17</f>
        <v>1707</v>
      </c>
      <c r="V17">
        <f t="shared" si="9"/>
        <v>-416</v>
      </c>
      <c r="W17">
        <f t="shared" si="9"/>
        <v>2450</v>
      </c>
      <c r="X17">
        <f t="shared" si="9"/>
        <v>-746</v>
      </c>
      <c r="Y17">
        <f t="shared" si="9"/>
        <v>-859</v>
      </c>
      <c r="Z17">
        <f t="shared" si="9"/>
        <v>0</v>
      </c>
      <c r="AA17">
        <f t="shared" si="9"/>
        <v>957</v>
      </c>
    </row>
    <row r="18" spans="2:27" x14ac:dyDescent="0.25">
      <c r="B18" t="s">
        <v>9</v>
      </c>
      <c r="D18">
        <v>13239</v>
      </c>
      <c r="E18">
        <v>13942</v>
      </c>
      <c r="F18">
        <v>12895</v>
      </c>
      <c r="G18">
        <v>12758</v>
      </c>
      <c r="H18">
        <v>14454</v>
      </c>
      <c r="I18">
        <v>13642</v>
      </c>
      <c r="L18">
        <f>SUM(D$17:D18)</f>
        <v>27680</v>
      </c>
      <c r="M18">
        <f>SUM(E$17:E18)</f>
        <v>31249</v>
      </c>
      <c r="N18">
        <f>SUM(F$17:F18)</f>
        <v>27006</v>
      </c>
      <c r="O18">
        <f>SUM(G$17:G18)</f>
        <v>26756</v>
      </c>
      <c r="P18">
        <f>SUM(H$17:H18)</f>
        <v>29311</v>
      </c>
      <c r="Q18">
        <f>SUM(I$17:I18)</f>
        <v>29456</v>
      </c>
      <c r="R18">
        <f t="shared" si="8"/>
        <v>29311</v>
      </c>
      <c r="T18" t="s">
        <v>9</v>
      </c>
      <c r="V18">
        <f t="shared" si="9"/>
        <v>-1631</v>
      </c>
      <c r="W18">
        <f t="shared" si="9"/>
        <v>1938</v>
      </c>
      <c r="X18">
        <f t="shared" si="9"/>
        <v>-2305</v>
      </c>
      <c r="Y18">
        <f t="shared" si="9"/>
        <v>-2555</v>
      </c>
      <c r="Z18">
        <f t="shared" si="9"/>
        <v>0</v>
      </c>
      <c r="AA18">
        <f t="shared" si="9"/>
        <v>145</v>
      </c>
    </row>
    <row r="19" spans="2:27" x14ac:dyDescent="0.25">
      <c r="B19" t="s">
        <v>10</v>
      </c>
      <c r="D19">
        <v>15429</v>
      </c>
      <c r="E19">
        <v>13797</v>
      </c>
      <c r="F19">
        <v>16237</v>
      </c>
      <c r="G19">
        <v>13757</v>
      </c>
      <c r="H19">
        <v>16332</v>
      </c>
      <c r="I19">
        <v>13037</v>
      </c>
      <c r="L19">
        <f>SUM(D$17:D19)</f>
        <v>43109</v>
      </c>
      <c r="M19">
        <f>SUM(E$17:E19)</f>
        <v>45046</v>
      </c>
      <c r="N19">
        <f>SUM(F$17:F19)</f>
        <v>43243</v>
      </c>
      <c r="O19">
        <f>SUM(G$17:G19)</f>
        <v>40513</v>
      </c>
      <c r="P19">
        <f>SUM(H$17:H19)</f>
        <v>45643</v>
      </c>
      <c r="Q19">
        <f>SUM(I$17:I19)</f>
        <v>42493</v>
      </c>
      <c r="R19">
        <f t="shared" si="8"/>
        <v>43243</v>
      </c>
      <c r="T19" t="s">
        <v>10</v>
      </c>
      <c r="V19">
        <f t="shared" si="9"/>
        <v>-134</v>
      </c>
      <c r="W19">
        <f t="shared" si="9"/>
        <v>1803</v>
      </c>
      <c r="X19">
        <f t="shared" si="9"/>
        <v>0</v>
      </c>
      <c r="Y19">
        <f t="shared" si="9"/>
        <v>-2730</v>
      </c>
      <c r="Z19">
        <f t="shared" si="9"/>
        <v>2400</v>
      </c>
      <c r="AA19">
        <f t="shared" si="9"/>
        <v>-750</v>
      </c>
    </row>
    <row r="20" spans="2:27" x14ac:dyDescent="0.25">
      <c r="B20" t="s">
        <v>11</v>
      </c>
      <c r="D20">
        <v>14550</v>
      </c>
      <c r="E20">
        <v>13533</v>
      </c>
      <c r="F20">
        <v>18876</v>
      </c>
      <c r="G20">
        <v>12593</v>
      </c>
      <c r="H20">
        <v>12155</v>
      </c>
      <c r="I20">
        <v>11799</v>
      </c>
      <c r="L20">
        <f>SUM(D$17:D20)</f>
        <v>57659</v>
      </c>
      <c r="M20">
        <f>SUM(E$17:E20)</f>
        <v>58579</v>
      </c>
      <c r="N20">
        <f>SUM(F$17:F20)</f>
        <v>62119</v>
      </c>
      <c r="O20">
        <f>SUM(G$17:G20)</f>
        <v>53106</v>
      </c>
      <c r="P20">
        <f>SUM(H$17:H20)</f>
        <v>57798</v>
      </c>
      <c r="Q20">
        <f>SUM(I$17:I20)</f>
        <v>54292</v>
      </c>
      <c r="R20">
        <f t="shared" si="8"/>
        <v>57798</v>
      </c>
      <c r="T20" t="s">
        <v>11</v>
      </c>
      <c r="V20">
        <f t="shared" si="9"/>
        <v>-139</v>
      </c>
      <c r="W20">
        <f t="shared" si="9"/>
        <v>781</v>
      </c>
      <c r="X20">
        <f t="shared" si="9"/>
        <v>4321</v>
      </c>
      <c r="Y20">
        <f t="shared" si="9"/>
        <v>-4692</v>
      </c>
      <c r="Z20">
        <f t="shared" si="9"/>
        <v>0</v>
      </c>
      <c r="AA20">
        <f t="shared" si="9"/>
        <v>-3506</v>
      </c>
    </row>
    <row r="21" spans="2:27" x14ac:dyDescent="0.25">
      <c r="B21" t="s">
        <v>12</v>
      </c>
      <c r="D21">
        <v>13472</v>
      </c>
      <c r="E21">
        <v>13124</v>
      </c>
      <c r="F21">
        <v>12641</v>
      </c>
      <c r="G21">
        <v>12426</v>
      </c>
      <c r="H21">
        <v>11812</v>
      </c>
      <c r="I21">
        <v>12331</v>
      </c>
      <c r="L21">
        <f>SUM(D$17:D21)</f>
        <v>71131</v>
      </c>
      <c r="M21">
        <f>SUM(E$17:E21)</f>
        <v>71703</v>
      </c>
      <c r="N21">
        <f>SUM(F$17:F21)</f>
        <v>74760</v>
      </c>
      <c r="O21">
        <f>SUM(G$17:G21)</f>
        <v>65532</v>
      </c>
      <c r="P21">
        <f>SUM(H$17:H21)</f>
        <v>69610</v>
      </c>
      <c r="Q21">
        <f>SUM(I$17:I21)</f>
        <v>66623</v>
      </c>
      <c r="R21">
        <f t="shared" si="8"/>
        <v>69610</v>
      </c>
      <c r="T21" t="s">
        <v>12</v>
      </c>
      <c r="V21">
        <f t="shared" si="9"/>
        <v>1521</v>
      </c>
      <c r="W21">
        <f t="shared" si="9"/>
        <v>2093</v>
      </c>
      <c r="X21">
        <f t="shared" si="9"/>
        <v>5150</v>
      </c>
      <c r="Y21">
        <f t="shared" si="9"/>
        <v>-4078</v>
      </c>
      <c r="Z21">
        <f t="shared" si="9"/>
        <v>0</v>
      </c>
      <c r="AA21">
        <f t="shared" si="9"/>
        <v>-2987</v>
      </c>
    </row>
    <row r="22" spans="2:27" x14ac:dyDescent="0.25">
      <c r="B22" t="s">
        <v>13</v>
      </c>
      <c r="D22">
        <v>13025</v>
      </c>
      <c r="E22">
        <v>12205</v>
      </c>
      <c r="F22">
        <v>11478</v>
      </c>
      <c r="G22">
        <v>11683</v>
      </c>
      <c r="H22">
        <v>11248</v>
      </c>
      <c r="I22">
        <v>11398</v>
      </c>
      <c r="L22">
        <f>SUM(D$17:D22)</f>
        <v>84156</v>
      </c>
      <c r="M22">
        <f>SUM(E$17:E22)</f>
        <v>83908</v>
      </c>
      <c r="N22">
        <f>SUM(F$17:F22)</f>
        <v>86238</v>
      </c>
      <c r="O22">
        <f>SUM(G$17:G22)</f>
        <v>77215</v>
      </c>
      <c r="P22">
        <f>SUM(H$17:H22)</f>
        <v>80858</v>
      </c>
      <c r="Q22">
        <f>SUM(I$17:I22)</f>
        <v>78021</v>
      </c>
      <c r="R22">
        <f t="shared" si="8"/>
        <v>80858</v>
      </c>
      <c r="T22" t="s">
        <v>13</v>
      </c>
      <c r="V22">
        <f t="shared" si="9"/>
        <v>3298</v>
      </c>
      <c r="W22">
        <f t="shared" si="9"/>
        <v>3050</v>
      </c>
      <c r="X22">
        <f t="shared" si="9"/>
        <v>5380</v>
      </c>
      <c r="Y22">
        <f t="shared" si="9"/>
        <v>-3643</v>
      </c>
      <c r="Z22">
        <f t="shared" si="9"/>
        <v>0</v>
      </c>
      <c r="AA22">
        <f t="shared" si="9"/>
        <v>-2837</v>
      </c>
    </row>
    <row r="23" spans="2:27" x14ac:dyDescent="0.25">
      <c r="B23" t="s">
        <v>14</v>
      </c>
      <c r="D23">
        <v>13598</v>
      </c>
      <c r="E23">
        <v>12607</v>
      </c>
      <c r="F23">
        <v>11627</v>
      </c>
      <c r="G23">
        <v>12314</v>
      </c>
      <c r="H23">
        <v>12014</v>
      </c>
      <c r="I23">
        <v>11535</v>
      </c>
      <c r="L23">
        <f>SUM(D$17:D23)</f>
        <v>97754</v>
      </c>
      <c r="M23">
        <f>SUM(E$17:E23)</f>
        <v>96515</v>
      </c>
      <c r="N23">
        <f>SUM(F$17:F23)</f>
        <v>97865</v>
      </c>
      <c r="O23">
        <f>SUM(G$17:G23)</f>
        <v>89529</v>
      </c>
      <c r="P23">
        <f>SUM(H$17:H23)</f>
        <v>92872</v>
      </c>
      <c r="Q23">
        <f>SUM(I$17:I23)</f>
        <v>89556</v>
      </c>
      <c r="R23">
        <f t="shared" si="8"/>
        <v>92872</v>
      </c>
      <c r="T23" t="s">
        <v>14</v>
      </c>
      <c r="V23">
        <f t="shared" si="9"/>
        <v>4882</v>
      </c>
      <c r="W23">
        <f t="shared" si="9"/>
        <v>3643</v>
      </c>
      <c r="X23">
        <f t="shared" si="9"/>
        <v>4993</v>
      </c>
      <c r="Y23">
        <f t="shared" si="9"/>
        <v>-3343</v>
      </c>
      <c r="Z23">
        <f t="shared" si="9"/>
        <v>0</v>
      </c>
      <c r="AA23">
        <f t="shared" si="9"/>
        <v>-3316</v>
      </c>
    </row>
    <row r="24" spans="2:27" x14ac:dyDescent="0.25">
      <c r="B24" t="s">
        <v>15</v>
      </c>
      <c r="D24">
        <v>13353</v>
      </c>
      <c r="E24">
        <v>12769</v>
      </c>
      <c r="F24">
        <v>12568</v>
      </c>
      <c r="G24">
        <v>11773</v>
      </c>
      <c r="H24">
        <v>11755</v>
      </c>
      <c r="I24">
        <v>11396</v>
      </c>
      <c r="L24">
        <f>SUM(D$17:D24)</f>
        <v>111107</v>
      </c>
      <c r="M24">
        <f>SUM(E$17:E24)</f>
        <v>109284</v>
      </c>
      <c r="N24">
        <f>SUM(F$17:F24)</f>
        <v>110433</v>
      </c>
      <c r="O24">
        <f>SUM(G$17:G24)</f>
        <v>101302</v>
      </c>
      <c r="P24">
        <f>SUM(H$17:H24)</f>
        <v>104627</v>
      </c>
      <c r="Q24">
        <f>SUM(I$17:I24)</f>
        <v>100952</v>
      </c>
      <c r="R24">
        <f t="shared" si="8"/>
        <v>104627</v>
      </c>
      <c r="T24" t="s">
        <v>15</v>
      </c>
      <c r="V24">
        <f t="shared" si="9"/>
        <v>6480</v>
      </c>
      <c r="W24">
        <f t="shared" si="9"/>
        <v>4657</v>
      </c>
      <c r="X24">
        <f t="shared" si="9"/>
        <v>5806</v>
      </c>
      <c r="Y24">
        <f t="shared" si="9"/>
        <v>-3325</v>
      </c>
      <c r="Z24">
        <f t="shared" si="9"/>
        <v>0</v>
      </c>
      <c r="AA24">
        <f t="shared" si="9"/>
        <v>-3675</v>
      </c>
    </row>
    <row r="25" spans="2:27" x14ac:dyDescent="0.25">
      <c r="B25" t="s">
        <v>16</v>
      </c>
      <c r="D25">
        <v>12758</v>
      </c>
      <c r="E25">
        <v>12709</v>
      </c>
      <c r="F25">
        <v>11905</v>
      </c>
      <c r="G25">
        <v>11267</v>
      </c>
      <c r="H25">
        <v>11236</v>
      </c>
      <c r="I25">
        <v>11387</v>
      </c>
      <c r="L25">
        <f>SUM(D$17:D25)</f>
        <v>123865</v>
      </c>
      <c r="M25">
        <f>SUM(E$17:E25)</f>
        <v>121993</v>
      </c>
      <c r="N25">
        <f>SUM(F$17:F25)</f>
        <v>122338</v>
      </c>
      <c r="O25">
        <f>SUM(G$17:G25)</f>
        <v>112569</v>
      </c>
      <c r="P25">
        <f>SUM(H$17:H25)</f>
        <v>115863</v>
      </c>
      <c r="Q25">
        <f>SUM(I$17:I25)</f>
        <v>112339</v>
      </c>
      <c r="R25">
        <f t="shared" si="8"/>
        <v>115863</v>
      </c>
      <c r="T25" t="s">
        <v>16</v>
      </c>
      <c r="V25">
        <f t="shared" si="9"/>
        <v>8002</v>
      </c>
      <c r="W25">
        <f t="shared" si="9"/>
        <v>6130</v>
      </c>
      <c r="X25">
        <f t="shared" si="9"/>
        <v>6475</v>
      </c>
      <c r="Y25">
        <f t="shared" si="9"/>
        <v>-3294</v>
      </c>
      <c r="Z25">
        <f t="shared" si="9"/>
        <v>0</v>
      </c>
      <c r="AA25">
        <f t="shared" si="9"/>
        <v>-3524</v>
      </c>
    </row>
    <row r="26" spans="2:27" x14ac:dyDescent="0.25">
      <c r="B26" t="s">
        <v>17</v>
      </c>
      <c r="D26">
        <v>14670</v>
      </c>
      <c r="E26">
        <v>14150</v>
      </c>
      <c r="F26">
        <v>14613</v>
      </c>
      <c r="G26">
        <v>12571</v>
      </c>
      <c r="H26">
        <v>12189</v>
      </c>
      <c r="I26">
        <v>11888</v>
      </c>
      <c r="L26">
        <f>SUM(D$17:D26)</f>
        <v>138535</v>
      </c>
      <c r="M26">
        <f>SUM(E$17:E26)</f>
        <v>136143</v>
      </c>
      <c r="N26">
        <f>SUM(F$17:F26)</f>
        <v>136951</v>
      </c>
      <c r="O26">
        <f>SUM(G$17:G26)</f>
        <v>125140</v>
      </c>
      <c r="P26">
        <f>SUM(H$17:H26)</f>
        <v>128052</v>
      </c>
      <c r="Q26">
        <f>SUM(I$17:I26)</f>
        <v>124227</v>
      </c>
      <c r="R26">
        <f t="shared" si="8"/>
        <v>128052</v>
      </c>
      <c r="T26" t="s">
        <v>17</v>
      </c>
      <c r="V26">
        <f t="shared" si="9"/>
        <v>10483</v>
      </c>
      <c r="W26">
        <f t="shared" si="9"/>
        <v>8091</v>
      </c>
      <c r="X26">
        <f t="shared" si="9"/>
        <v>8899</v>
      </c>
      <c r="Y26">
        <f t="shared" si="9"/>
        <v>-2912</v>
      </c>
      <c r="Z26">
        <f t="shared" si="9"/>
        <v>0</v>
      </c>
      <c r="AA26">
        <f t="shared" si="9"/>
        <v>-3825</v>
      </c>
    </row>
    <row r="27" spans="2:27" x14ac:dyDescent="0.25">
      <c r="B27" t="s">
        <v>18</v>
      </c>
      <c r="D27">
        <v>14045</v>
      </c>
      <c r="E27">
        <v>16782</v>
      </c>
      <c r="F27">
        <v>14925</v>
      </c>
      <c r="G27">
        <v>13017</v>
      </c>
      <c r="H27">
        <v>12139</v>
      </c>
      <c r="I27">
        <v>12247</v>
      </c>
      <c r="L27">
        <f>SUM(D$17:D27)</f>
        <v>152580</v>
      </c>
      <c r="M27">
        <f>SUM(E$17:E27)</f>
        <v>152925</v>
      </c>
      <c r="N27">
        <f>SUM(F$17:F27)</f>
        <v>151876</v>
      </c>
      <c r="O27">
        <f>SUM(G$17:G27)</f>
        <v>138157</v>
      </c>
      <c r="P27">
        <f>SUM(H$17:H27)</f>
        <v>140191</v>
      </c>
      <c r="Q27">
        <f>SUM(I$17:I27)</f>
        <v>136474</v>
      </c>
      <c r="R27">
        <f t="shared" si="8"/>
        <v>140191</v>
      </c>
      <c r="T27" t="s">
        <v>18</v>
      </c>
      <c r="V27">
        <f t="shared" si="9"/>
        <v>12389</v>
      </c>
      <c r="W27">
        <f t="shared" si="9"/>
        <v>12734</v>
      </c>
      <c r="X27">
        <f t="shared" si="9"/>
        <v>11685</v>
      </c>
      <c r="Y27">
        <f t="shared" si="9"/>
        <v>-2034</v>
      </c>
      <c r="Z27">
        <f t="shared" si="9"/>
        <v>0</v>
      </c>
      <c r="AA27">
        <f t="shared" si="9"/>
        <v>-3717</v>
      </c>
    </row>
    <row r="28" spans="2:27" x14ac:dyDescent="0.25">
      <c r="B28" t="s">
        <v>19</v>
      </c>
      <c r="D28">
        <v>17357</v>
      </c>
      <c r="E28">
        <v>18047</v>
      </c>
      <c r="F28">
        <v>16802</v>
      </c>
      <c r="G28">
        <v>13728</v>
      </c>
      <c r="H28">
        <v>13172</v>
      </c>
      <c r="I28">
        <v>13740</v>
      </c>
      <c r="L28">
        <f>SUM(D$17:D28)</f>
        <v>169937</v>
      </c>
      <c r="M28">
        <f>SUM(E$17:E28)</f>
        <v>170972</v>
      </c>
      <c r="N28">
        <f>SUM(F$17:F28)</f>
        <v>168678</v>
      </c>
      <c r="O28">
        <f>SUM(G$17:G28)</f>
        <v>151885</v>
      </c>
      <c r="P28">
        <f>SUM(H$17:H28)</f>
        <v>153363</v>
      </c>
      <c r="Q28">
        <f>SUM(I$17:I28)</f>
        <v>150214</v>
      </c>
      <c r="R28">
        <f t="shared" si="8"/>
        <v>153363</v>
      </c>
      <c r="T28" t="s">
        <v>19</v>
      </c>
      <c r="V28">
        <f t="shared" si="9"/>
        <v>16574</v>
      </c>
      <c r="W28">
        <f t="shared" si="9"/>
        <v>17609</v>
      </c>
      <c r="X28">
        <f t="shared" si="9"/>
        <v>15315</v>
      </c>
      <c r="Y28">
        <f t="shared" si="9"/>
        <v>-1478</v>
      </c>
      <c r="Z28">
        <f t="shared" si="9"/>
        <v>0</v>
      </c>
      <c r="AA28">
        <f t="shared" si="9"/>
        <v>-3149</v>
      </c>
    </row>
    <row r="30" spans="2:27" x14ac:dyDescent="0.25">
      <c r="P30" s="2"/>
      <c r="Q30" s="2"/>
      <c r="R30" s="2"/>
    </row>
    <row r="31" spans="2:27" x14ac:dyDescent="0.25">
      <c r="B31" s="3" t="s">
        <v>41</v>
      </c>
      <c r="C31" s="3"/>
    </row>
  </sheetData>
  <hyperlinks>
    <hyperlink ref="A1" location="home!A1" display="home" xr:uid="{250A840D-09A7-4B8A-982D-6B6C84B2CE36}"/>
    <hyperlink ref="B31" r:id="rId1" xr:uid="{9DA172C6-F794-4EF3-A1FC-5ED2D0A8D9DF}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22E6E-5109-469E-B62E-9E066952FD34}">
  <dimension ref="A1:X32"/>
  <sheetViews>
    <sheetView workbookViewId="0">
      <selection activeCell="B17" sqref="B17:B28"/>
    </sheetView>
  </sheetViews>
  <sheetFormatPr baseColWidth="10" defaultRowHeight="15" x14ac:dyDescent="0.25"/>
  <sheetData>
    <row r="1" spans="1:24" x14ac:dyDescent="0.25">
      <c r="A1" s="3" t="s">
        <v>59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7</v>
      </c>
      <c r="R1" t="s">
        <v>6</v>
      </c>
      <c r="S1" t="s">
        <v>0</v>
      </c>
      <c r="T1" t="s">
        <v>1</v>
      </c>
      <c r="U1" t="s">
        <v>2</v>
      </c>
      <c r="V1" t="s">
        <v>3</v>
      </c>
      <c r="W1" t="s">
        <v>4</v>
      </c>
      <c r="X1" t="s">
        <v>5</v>
      </c>
    </row>
    <row r="2" spans="1:24" x14ac:dyDescent="0.25">
      <c r="B2" t="s">
        <v>8</v>
      </c>
      <c r="C2">
        <v>9416</v>
      </c>
      <c r="D2">
        <v>8656</v>
      </c>
      <c r="E2">
        <v>9668</v>
      </c>
      <c r="F2">
        <v>9946</v>
      </c>
      <c r="G2">
        <v>9766</v>
      </c>
      <c r="H2">
        <v>9843</v>
      </c>
      <c r="J2">
        <f>SUM(C$2:C2)</f>
        <v>9416</v>
      </c>
      <c r="K2">
        <f>SUM(D$2:D2)</f>
        <v>8656</v>
      </c>
      <c r="L2">
        <f>SUM(E$2:E2)</f>
        <v>9668</v>
      </c>
      <c r="M2">
        <f>SUM(F$2:F2)</f>
        <v>9946</v>
      </c>
      <c r="N2">
        <f>SUM(G$2:G2)</f>
        <v>9766</v>
      </c>
      <c r="O2">
        <f>SUM(H$2:H2)</f>
        <v>9843</v>
      </c>
      <c r="P2">
        <f>MEDIAN(K2:O2)</f>
        <v>9766</v>
      </c>
      <c r="R2" t="s">
        <v>8</v>
      </c>
      <c r="S2">
        <f t="shared" ref="S2:S13" si="0">J2-$P2</f>
        <v>-350</v>
      </c>
      <c r="T2">
        <f t="shared" ref="T2:T11" si="1">K2-$P2</f>
        <v>-1110</v>
      </c>
      <c r="U2">
        <f t="shared" ref="U2:U11" si="2">L2-$P2</f>
        <v>-98</v>
      </c>
      <c r="V2">
        <f t="shared" ref="V2:V11" si="3">M2-$P2</f>
        <v>180</v>
      </c>
      <c r="W2">
        <f t="shared" ref="W2:W11" si="4">N2-$P2</f>
        <v>0</v>
      </c>
      <c r="X2">
        <f t="shared" ref="X2:X11" si="5">O2-$P2</f>
        <v>77</v>
      </c>
    </row>
    <row r="3" spans="1:24" x14ac:dyDescent="0.25">
      <c r="B3" t="s">
        <v>9</v>
      </c>
      <c r="C3">
        <v>8926</v>
      </c>
      <c r="D3">
        <v>8689</v>
      </c>
      <c r="E3">
        <v>8684</v>
      </c>
      <c r="F3">
        <v>8784</v>
      </c>
      <c r="G3">
        <v>8618</v>
      </c>
      <c r="H3">
        <v>9189</v>
      </c>
      <c r="J3">
        <f>SUM(C$2:C3)</f>
        <v>18342</v>
      </c>
      <c r="K3">
        <f>SUM(D$2:D3)</f>
        <v>17345</v>
      </c>
      <c r="L3">
        <f>SUM(E$2:E3)</f>
        <v>18352</v>
      </c>
      <c r="M3">
        <f>SUM(F$2:F3)</f>
        <v>18730</v>
      </c>
      <c r="N3">
        <f>SUM(G$2:G3)</f>
        <v>18384</v>
      </c>
      <c r="O3">
        <f>SUM(H$2:H3)</f>
        <v>19032</v>
      </c>
      <c r="P3">
        <f t="shared" ref="P3:P13" si="6">MEDIAN(K3:O3)</f>
        <v>18384</v>
      </c>
      <c r="R3" t="s">
        <v>9</v>
      </c>
      <c r="S3">
        <f t="shared" si="0"/>
        <v>-42</v>
      </c>
      <c r="T3">
        <f t="shared" si="1"/>
        <v>-1039</v>
      </c>
      <c r="U3">
        <f t="shared" si="2"/>
        <v>-32</v>
      </c>
      <c r="V3">
        <f t="shared" si="3"/>
        <v>346</v>
      </c>
      <c r="W3">
        <f t="shared" si="4"/>
        <v>0</v>
      </c>
      <c r="X3">
        <f t="shared" si="5"/>
        <v>648</v>
      </c>
    </row>
    <row r="4" spans="1:24" x14ac:dyDescent="0.25">
      <c r="B4" t="s">
        <v>10</v>
      </c>
      <c r="C4">
        <v>9664</v>
      </c>
      <c r="D4">
        <v>9990</v>
      </c>
      <c r="E4">
        <v>9687</v>
      </c>
      <c r="F4">
        <v>9247</v>
      </c>
      <c r="G4">
        <v>9626</v>
      </c>
      <c r="H4">
        <v>9639</v>
      </c>
      <c r="J4">
        <f>SUM(C$2:C4)</f>
        <v>28006</v>
      </c>
      <c r="K4">
        <f>SUM(D$2:D4)</f>
        <v>27335</v>
      </c>
      <c r="L4">
        <f>SUM(E$2:E4)</f>
        <v>28039</v>
      </c>
      <c r="M4">
        <f>SUM(F$2:F4)</f>
        <v>27977</v>
      </c>
      <c r="N4">
        <f>SUM(G$2:G4)</f>
        <v>28010</v>
      </c>
      <c r="O4">
        <f>SUM(H$2:H4)</f>
        <v>28671</v>
      </c>
      <c r="P4">
        <f t="shared" si="6"/>
        <v>28010</v>
      </c>
      <c r="R4" t="s">
        <v>10</v>
      </c>
      <c r="S4">
        <f t="shared" si="0"/>
        <v>-4</v>
      </c>
      <c r="T4">
        <f t="shared" si="1"/>
        <v>-675</v>
      </c>
      <c r="U4">
        <f t="shared" si="2"/>
        <v>29</v>
      </c>
      <c r="V4">
        <f t="shared" si="3"/>
        <v>-33</v>
      </c>
      <c r="W4">
        <f t="shared" si="4"/>
        <v>0</v>
      </c>
      <c r="X4">
        <f t="shared" si="5"/>
        <v>661</v>
      </c>
    </row>
    <row r="5" spans="1:24" x14ac:dyDescent="0.25">
      <c r="B5" t="s">
        <v>11</v>
      </c>
      <c r="C5">
        <v>9242</v>
      </c>
      <c r="D5">
        <v>9684</v>
      </c>
      <c r="E5">
        <v>9493</v>
      </c>
      <c r="F5">
        <v>9574</v>
      </c>
      <c r="G5">
        <v>9434</v>
      </c>
      <c r="H5">
        <v>9480</v>
      </c>
      <c r="J5">
        <f>SUM(C$2:C5)</f>
        <v>37248</v>
      </c>
      <c r="K5">
        <f>SUM(D$2:D5)</f>
        <v>37019</v>
      </c>
      <c r="L5">
        <f>SUM(E$2:E5)</f>
        <v>37532</v>
      </c>
      <c r="M5">
        <f>SUM(F$2:F5)</f>
        <v>37551</v>
      </c>
      <c r="N5">
        <f>SUM(G$2:G5)</f>
        <v>37444</v>
      </c>
      <c r="O5">
        <f>SUM(H$2:H5)</f>
        <v>38151</v>
      </c>
      <c r="P5">
        <f t="shared" si="6"/>
        <v>37532</v>
      </c>
      <c r="R5" t="s">
        <v>11</v>
      </c>
      <c r="S5">
        <f t="shared" si="0"/>
        <v>-284</v>
      </c>
      <c r="T5">
        <f t="shared" si="1"/>
        <v>-513</v>
      </c>
      <c r="U5">
        <f t="shared" si="2"/>
        <v>0</v>
      </c>
      <c r="V5">
        <f t="shared" si="3"/>
        <v>19</v>
      </c>
      <c r="W5">
        <f t="shared" si="4"/>
        <v>-88</v>
      </c>
      <c r="X5">
        <f t="shared" si="5"/>
        <v>619</v>
      </c>
    </row>
    <row r="6" spans="1:24" x14ac:dyDescent="0.25">
      <c r="B6" t="s">
        <v>12</v>
      </c>
      <c r="C6">
        <v>9874</v>
      </c>
      <c r="D6">
        <v>9615</v>
      </c>
      <c r="E6">
        <v>9581</v>
      </c>
      <c r="F6">
        <v>9973</v>
      </c>
      <c r="G6">
        <v>10203</v>
      </c>
      <c r="H6">
        <v>10178</v>
      </c>
      <c r="J6">
        <f>SUM(C$2:C6)</f>
        <v>47122</v>
      </c>
      <c r="K6">
        <f>SUM(D$2:D6)</f>
        <v>46634</v>
      </c>
      <c r="L6">
        <f>SUM(E$2:E6)</f>
        <v>47113</v>
      </c>
      <c r="M6">
        <f>SUM(F$2:F6)</f>
        <v>47524</v>
      </c>
      <c r="N6">
        <f>SUM(G$2:G6)</f>
        <v>47647</v>
      </c>
      <c r="O6">
        <f>SUM(H$2:H6)</f>
        <v>48329</v>
      </c>
      <c r="P6">
        <f t="shared" si="6"/>
        <v>47524</v>
      </c>
      <c r="R6" t="s">
        <v>12</v>
      </c>
      <c r="S6">
        <f t="shared" si="0"/>
        <v>-402</v>
      </c>
      <c r="T6">
        <f t="shared" si="1"/>
        <v>-890</v>
      </c>
      <c r="U6">
        <f t="shared" si="2"/>
        <v>-411</v>
      </c>
      <c r="V6">
        <f t="shared" si="3"/>
        <v>0</v>
      </c>
      <c r="W6">
        <f t="shared" si="4"/>
        <v>123</v>
      </c>
      <c r="X6">
        <f t="shared" si="5"/>
        <v>805</v>
      </c>
    </row>
    <row r="7" spans="1:24" x14ac:dyDescent="0.25">
      <c r="B7" t="s">
        <v>13</v>
      </c>
      <c r="C7">
        <v>9703</v>
      </c>
      <c r="D7">
        <v>9946</v>
      </c>
      <c r="E7">
        <v>9752</v>
      </c>
      <c r="F7">
        <v>9847</v>
      </c>
      <c r="G7">
        <v>10007</v>
      </c>
      <c r="H7">
        <v>9874</v>
      </c>
      <c r="J7">
        <f>SUM(C$2:C7)</f>
        <v>56825</v>
      </c>
      <c r="K7">
        <f>SUM(D$2:D7)</f>
        <v>56580</v>
      </c>
      <c r="L7">
        <f>SUM(E$2:E7)</f>
        <v>56865</v>
      </c>
      <c r="M7">
        <f>SUM(F$2:F7)</f>
        <v>57371</v>
      </c>
      <c r="N7">
        <f>SUM(G$2:G7)</f>
        <v>57654</v>
      </c>
      <c r="O7">
        <f>SUM(H$2:H7)</f>
        <v>58203</v>
      </c>
      <c r="P7">
        <f t="shared" si="6"/>
        <v>57371</v>
      </c>
      <c r="R7" t="s">
        <v>13</v>
      </c>
      <c r="S7">
        <f t="shared" si="0"/>
        <v>-546</v>
      </c>
      <c r="T7">
        <f t="shared" si="1"/>
        <v>-791</v>
      </c>
      <c r="U7">
        <f t="shared" si="2"/>
        <v>-506</v>
      </c>
      <c r="V7">
        <f t="shared" si="3"/>
        <v>0</v>
      </c>
      <c r="W7">
        <f t="shared" si="4"/>
        <v>283</v>
      </c>
      <c r="X7">
        <f t="shared" si="5"/>
        <v>832</v>
      </c>
    </row>
    <row r="8" spans="1:24" x14ac:dyDescent="0.25">
      <c r="B8" t="s">
        <v>14</v>
      </c>
      <c r="C8">
        <v>10024</v>
      </c>
      <c r="D8">
        <v>10520</v>
      </c>
      <c r="E8">
        <v>10413</v>
      </c>
      <c r="F8">
        <v>10763</v>
      </c>
      <c r="G8">
        <v>10594</v>
      </c>
      <c r="H8">
        <v>10297</v>
      </c>
      <c r="J8">
        <f>SUM(C$2:C8)</f>
        <v>66849</v>
      </c>
      <c r="K8">
        <f>SUM(D$2:D8)</f>
        <v>67100</v>
      </c>
      <c r="L8">
        <f>SUM(E$2:E8)</f>
        <v>67278</v>
      </c>
      <c r="M8">
        <f>SUM(F$2:F8)</f>
        <v>68134</v>
      </c>
      <c r="N8">
        <f>SUM(G$2:G8)</f>
        <v>68248</v>
      </c>
      <c r="O8">
        <f>SUM(H$2:H8)</f>
        <v>68500</v>
      </c>
      <c r="P8">
        <f t="shared" si="6"/>
        <v>68134</v>
      </c>
      <c r="R8" t="s">
        <v>14</v>
      </c>
      <c r="S8">
        <f t="shared" si="0"/>
        <v>-1285</v>
      </c>
      <c r="T8">
        <f t="shared" si="1"/>
        <v>-1034</v>
      </c>
      <c r="U8">
        <f t="shared" si="2"/>
        <v>-856</v>
      </c>
      <c r="V8">
        <f t="shared" si="3"/>
        <v>0</v>
      </c>
      <c r="W8">
        <f t="shared" si="4"/>
        <v>114</v>
      </c>
      <c r="X8">
        <f t="shared" si="5"/>
        <v>366</v>
      </c>
    </row>
    <row r="9" spans="1:24" x14ac:dyDescent="0.25">
      <c r="B9" t="s">
        <v>15</v>
      </c>
      <c r="C9">
        <v>9884</v>
      </c>
      <c r="D9">
        <v>10321</v>
      </c>
      <c r="E9">
        <v>9769</v>
      </c>
      <c r="F9">
        <v>10241</v>
      </c>
      <c r="G9">
        <v>10555</v>
      </c>
      <c r="H9">
        <v>10725</v>
      </c>
      <c r="J9">
        <f>SUM(C$2:C9)</f>
        <v>76733</v>
      </c>
      <c r="K9">
        <f>SUM(D$2:D9)</f>
        <v>77421</v>
      </c>
      <c r="L9">
        <f>SUM(E$2:E9)</f>
        <v>77047</v>
      </c>
      <c r="M9">
        <f>SUM(F$2:F9)</f>
        <v>78375</v>
      </c>
      <c r="N9">
        <f>SUM(G$2:G9)</f>
        <v>78803</v>
      </c>
      <c r="O9">
        <f>SUM(H$2:H9)</f>
        <v>79225</v>
      </c>
      <c r="P9">
        <f t="shared" si="6"/>
        <v>78375</v>
      </c>
      <c r="R9" t="s">
        <v>15</v>
      </c>
      <c r="S9">
        <f t="shared" si="0"/>
        <v>-1642</v>
      </c>
      <c r="T9">
        <f t="shared" si="1"/>
        <v>-954</v>
      </c>
      <c r="U9">
        <f t="shared" si="2"/>
        <v>-1328</v>
      </c>
      <c r="V9">
        <f t="shared" si="3"/>
        <v>0</v>
      </c>
      <c r="W9">
        <f t="shared" si="4"/>
        <v>428</v>
      </c>
      <c r="X9">
        <f t="shared" si="5"/>
        <v>850</v>
      </c>
    </row>
    <row r="10" spans="1:24" x14ac:dyDescent="0.25">
      <c r="B10" t="s">
        <v>16</v>
      </c>
      <c r="C10">
        <v>9753</v>
      </c>
      <c r="D10">
        <v>10588</v>
      </c>
      <c r="E10">
        <v>9706</v>
      </c>
      <c r="F10">
        <v>9936</v>
      </c>
      <c r="G10">
        <v>9879</v>
      </c>
      <c r="H10">
        <v>10206</v>
      </c>
      <c r="J10">
        <f>SUM(C$2:C10)</f>
        <v>86486</v>
      </c>
      <c r="K10">
        <f>SUM(D$2:D10)</f>
        <v>88009</v>
      </c>
      <c r="L10">
        <f>SUM(E$2:E10)</f>
        <v>86753</v>
      </c>
      <c r="M10">
        <f>SUM(F$2:F10)</f>
        <v>88311</v>
      </c>
      <c r="N10">
        <f>SUM(G$2:G10)</f>
        <v>88682</v>
      </c>
      <c r="O10">
        <f>SUM(H$2:H10)</f>
        <v>89431</v>
      </c>
      <c r="P10">
        <f t="shared" si="6"/>
        <v>88311</v>
      </c>
      <c r="R10" t="s">
        <v>16</v>
      </c>
      <c r="S10">
        <f t="shared" si="0"/>
        <v>-1825</v>
      </c>
      <c r="T10">
        <f t="shared" si="1"/>
        <v>-302</v>
      </c>
      <c r="U10">
        <f t="shared" si="2"/>
        <v>-1558</v>
      </c>
      <c r="V10">
        <f t="shared" si="3"/>
        <v>0</v>
      </c>
      <c r="W10">
        <f t="shared" si="4"/>
        <v>371</v>
      </c>
      <c r="X10">
        <f t="shared" si="5"/>
        <v>1120</v>
      </c>
    </row>
    <row r="11" spans="1:24" x14ac:dyDescent="0.25">
      <c r="B11" t="s">
        <v>17</v>
      </c>
      <c r="C11">
        <v>9450</v>
      </c>
      <c r="D11">
        <v>10368</v>
      </c>
      <c r="E11">
        <v>9608</v>
      </c>
      <c r="F11">
        <v>10130</v>
      </c>
      <c r="G11">
        <v>10230</v>
      </c>
      <c r="H11">
        <v>10403</v>
      </c>
      <c r="J11">
        <f>SUM(C$2:C11)</f>
        <v>95936</v>
      </c>
      <c r="K11">
        <f>SUM(D$2:D11)</f>
        <v>98377</v>
      </c>
      <c r="L11">
        <f>SUM(E$2:E11)</f>
        <v>96361</v>
      </c>
      <c r="M11">
        <f>SUM(F$2:F11)</f>
        <v>98441</v>
      </c>
      <c r="N11">
        <f>SUM(G$2:G11)</f>
        <v>98912</v>
      </c>
      <c r="O11">
        <f>SUM(H$2:H11)</f>
        <v>99834</v>
      </c>
      <c r="P11">
        <f t="shared" si="6"/>
        <v>98441</v>
      </c>
      <c r="R11" t="s">
        <v>17</v>
      </c>
      <c r="S11">
        <f t="shared" si="0"/>
        <v>-2505</v>
      </c>
      <c r="T11">
        <f t="shared" si="1"/>
        <v>-64</v>
      </c>
      <c r="U11">
        <f t="shared" si="2"/>
        <v>-2080</v>
      </c>
      <c r="V11">
        <f t="shared" si="3"/>
        <v>0</v>
      </c>
      <c r="W11">
        <f t="shared" si="4"/>
        <v>471</v>
      </c>
      <c r="X11">
        <f t="shared" si="5"/>
        <v>1393</v>
      </c>
    </row>
    <row r="12" spans="1:24" x14ac:dyDescent="0.25">
      <c r="B12" t="s">
        <v>18</v>
      </c>
      <c r="C12">
        <v>8930</v>
      </c>
      <c r="D12">
        <v>9628</v>
      </c>
      <c r="E12">
        <v>8733</v>
      </c>
      <c r="F12">
        <v>9334</v>
      </c>
      <c r="G12">
        <v>9429</v>
      </c>
      <c r="H12">
        <v>9464</v>
      </c>
      <c r="J12">
        <f>SUM(C$2:C12)</f>
        <v>104866</v>
      </c>
      <c r="K12">
        <f>SUM(D$2:D12)</f>
        <v>108005</v>
      </c>
      <c r="L12">
        <f>SUM(E$2:E12)</f>
        <v>105094</v>
      </c>
      <c r="M12">
        <f>SUM(F$2:F12)</f>
        <v>107775</v>
      </c>
      <c r="N12">
        <f>SUM(G$2:G12)</f>
        <v>108341</v>
      </c>
      <c r="O12">
        <f>SUM(H$2:H12)</f>
        <v>109298</v>
      </c>
      <c r="P12">
        <f t="shared" si="6"/>
        <v>108005</v>
      </c>
      <c r="R12" t="s">
        <v>18</v>
      </c>
      <c r="S12">
        <f t="shared" si="0"/>
        <v>-3139</v>
      </c>
      <c r="T12">
        <f t="shared" ref="T12:X13" si="7">K12-$P12</f>
        <v>0</v>
      </c>
      <c r="U12">
        <f t="shared" si="7"/>
        <v>-2911</v>
      </c>
      <c r="V12">
        <f t="shared" si="7"/>
        <v>-230</v>
      </c>
      <c r="W12">
        <f t="shared" si="7"/>
        <v>336</v>
      </c>
      <c r="X12">
        <f t="shared" si="7"/>
        <v>1293</v>
      </c>
    </row>
    <row r="13" spans="1:24" x14ac:dyDescent="0.25">
      <c r="B13" t="s">
        <v>19</v>
      </c>
      <c r="C13">
        <v>8942</v>
      </c>
      <c r="D13">
        <v>9909</v>
      </c>
      <c r="E13">
        <v>8645</v>
      </c>
      <c r="F13">
        <v>9328</v>
      </c>
      <c r="G13">
        <v>9459</v>
      </c>
      <c r="H13">
        <v>9804</v>
      </c>
      <c r="J13">
        <f>SUM(C$2:C13)</f>
        <v>113808</v>
      </c>
      <c r="K13">
        <f>SUM(D$2:D13)</f>
        <v>117914</v>
      </c>
      <c r="L13">
        <f>SUM(E$2:E13)</f>
        <v>113739</v>
      </c>
      <c r="M13">
        <f>SUM(F$2:F13)</f>
        <v>117103</v>
      </c>
      <c r="N13">
        <f>SUM(G$2:G13)</f>
        <v>117800</v>
      </c>
      <c r="O13">
        <f>SUM(H$2:H13)</f>
        <v>119102</v>
      </c>
      <c r="P13">
        <f t="shared" si="6"/>
        <v>117800</v>
      </c>
      <c r="R13" t="s">
        <v>19</v>
      </c>
      <c r="S13">
        <f t="shared" si="0"/>
        <v>-3992</v>
      </c>
      <c r="T13">
        <f t="shared" si="7"/>
        <v>114</v>
      </c>
      <c r="U13">
        <f t="shared" si="7"/>
        <v>-4061</v>
      </c>
      <c r="V13">
        <f t="shared" si="7"/>
        <v>-697</v>
      </c>
      <c r="W13">
        <f t="shared" si="7"/>
        <v>0</v>
      </c>
      <c r="X13">
        <f t="shared" si="7"/>
        <v>1302</v>
      </c>
    </row>
    <row r="16" spans="1:24" x14ac:dyDescent="0.25">
      <c r="B16" t="s">
        <v>22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J16" t="s">
        <v>0</v>
      </c>
      <c r="K16" t="s">
        <v>1</v>
      </c>
      <c r="L16" t="s">
        <v>2</v>
      </c>
      <c r="M16" t="s">
        <v>3</v>
      </c>
      <c r="N16" t="s">
        <v>4</v>
      </c>
      <c r="O16" t="s">
        <v>5</v>
      </c>
      <c r="P16" t="s">
        <v>7</v>
      </c>
      <c r="R16" t="s">
        <v>6</v>
      </c>
      <c r="S16" t="s">
        <v>0</v>
      </c>
      <c r="T16" t="s">
        <v>1</v>
      </c>
      <c r="U16" t="s">
        <v>2</v>
      </c>
      <c r="V16" t="s">
        <v>3</v>
      </c>
      <c r="W16" t="s">
        <v>4</v>
      </c>
      <c r="X16" t="s">
        <v>5</v>
      </c>
    </row>
    <row r="17" spans="2:24" x14ac:dyDescent="0.25">
      <c r="B17" t="s">
        <v>8</v>
      </c>
      <c r="C17">
        <v>10477</v>
      </c>
      <c r="D17">
        <v>10698</v>
      </c>
      <c r="E17">
        <v>10217</v>
      </c>
      <c r="F17">
        <v>10468</v>
      </c>
      <c r="G17">
        <v>1036</v>
      </c>
      <c r="H17">
        <v>11828</v>
      </c>
      <c r="J17">
        <f>SUM(C$17:C17)</f>
        <v>10477</v>
      </c>
      <c r="K17">
        <f>SUM(D$17:D17)</f>
        <v>10698</v>
      </c>
      <c r="L17">
        <f>SUM(E$17:E17)</f>
        <v>10217</v>
      </c>
      <c r="M17">
        <f>SUM(F$17:F17)</f>
        <v>10468</v>
      </c>
      <c r="N17">
        <f>SUM(G$17:G17)</f>
        <v>1036</v>
      </c>
      <c r="O17">
        <f>SUM(H$17:H17)</f>
        <v>11828</v>
      </c>
      <c r="P17">
        <f t="shared" ref="P17:P28" si="8">MEDIAN(K17:O17)</f>
        <v>10468</v>
      </c>
      <c r="R17" t="s">
        <v>8</v>
      </c>
      <c r="S17">
        <f t="shared" ref="S17:X28" si="9">J17-$P17</f>
        <v>9</v>
      </c>
      <c r="T17">
        <f t="shared" si="9"/>
        <v>230</v>
      </c>
      <c r="U17">
        <f t="shared" si="9"/>
        <v>-251</v>
      </c>
      <c r="V17">
        <f t="shared" si="9"/>
        <v>0</v>
      </c>
      <c r="W17">
        <f t="shared" si="9"/>
        <v>-9432</v>
      </c>
      <c r="X17">
        <f t="shared" si="9"/>
        <v>1360</v>
      </c>
    </row>
    <row r="18" spans="2:24" x14ac:dyDescent="0.25">
      <c r="B18" t="s">
        <v>9</v>
      </c>
      <c r="C18">
        <v>9862</v>
      </c>
      <c r="D18">
        <v>8952</v>
      </c>
      <c r="E18">
        <v>9387</v>
      </c>
      <c r="F18">
        <v>9766</v>
      </c>
      <c r="G18">
        <v>10089</v>
      </c>
      <c r="H18">
        <v>10516</v>
      </c>
      <c r="J18">
        <f>SUM(C$17:C18)</f>
        <v>20339</v>
      </c>
      <c r="K18">
        <f>SUM(D$17:D18)</f>
        <v>19650</v>
      </c>
      <c r="L18">
        <f>SUM(E$17:E18)</f>
        <v>19604</v>
      </c>
      <c r="M18">
        <f>SUM(F$17:F18)</f>
        <v>20234</v>
      </c>
      <c r="N18">
        <f>SUM(G$17:G18)</f>
        <v>11125</v>
      </c>
      <c r="O18">
        <f>SUM(H$17:H18)</f>
        <v>22344</v>
      </c>
      <c r="P18">
        <f t="shared" si="8"/>
        <v>19650</v>
      </c>
      <c r="R18" t="s">
        <v>9</v>
      </c>
      <c r="S18">
        <f t="shared" si="9"/>
        <v>689</v>
      </c>
      <c r="T18">
        <f t="shared" si="9"/>
        <v>0</v>
      </c>
      <c r="U18">
        <f t="shared" si="9"/>
        <v>-46</v>
      </c>
      <c r="V18">
        <f t="shared" si="9"/>
        <v>584</v>
      </c>
      <c r="W18">
        <f t="shared" si="9"/>
        <v>-8525</v>
      </c>
      <c r="X18">
        <f t="shared" si="9"/>
        <v>2694</v>
      </c>
    </row>
    <row r="19" spans="2:24" x14ac:dyDescent="0.25">
      <c r="B19" t="s">
        <v>10</v>
      </c>
      <c r="C19">
        <v>10538</v>
      </c>
      <c r="D19">
        <v>9349</v>
      </c>
      <c r="E19">
        <v>11586</v>
      </c>
      <c r="F19">
        <v>9998</v>
      </c>
      <c r="G19">
        <v>12202</v>
      </c>
      <c r="H19">
        <v>9419</v>
      </c>
      <c r="J19">
        <f>SUM(C$17:C19)</f>
        <v>30877</v>
      </c>
      <c r="K19">
        <f>SUM(D$17:D19)</f>
        <v>28999</v>
      </c>
      <c r="L19">
        <f>SUM(E$17:E19)</f>
        <v>31190</v>
      </c>
      <c r="M19">
        <f>SUM(F$17:F19)</f>
        <v>30232</v>
      </c>
      <c r="N19">
        <f>SUM(G$17:G19)</f>
        <v>23327</v>
      </c>
      <c r="O19">
        <f>SUM(H$17:H19)</f>
        <v>31763</v>
      </c>
      <c r="P19">
        <f t="shared" si="8"/>
        <v>30232</v>
      </c>
      <c r="R19" t="s">
        <v>10</v>
      </c>
      <c r="S19">
        <f t="shared" si="9"/>
        <v>645</v>
      </c>
      <c r="T19">
        <f t="shared" si="9"/>
        <v>-1233</v>
      </c>
      <c r="U19">
        <f t="shared" si="9"/>
        <v>958</v>
      </c>
      <c r="V19">
        <f t="shared" si="9"/>
        <v>0</v>
      </c>
      <c r="W19">
        <f t="shared" si="9"/>
        <v>-6905</v>
      </c>
      <c r="X19">
        <f t="shared" si="9"/>
        <v>1531</v>
      </c>
    </row>
    <row r="20" spans="2:24" x14ac:dyDescent="0.25">
      <c r="B20" t="s">
        <v>11</v>
      </c>
      <c r="C20">
        <v>10313</v>
      </c>
      <c r="D20">
        <v>9468</v>
      </c>
      <c r="E20">
        <v>15449</v>
      </c>
      <c r="F20">
        <v>8901</v>
      </c>
      <c r="G20">
        <v>8971</v>
      </c>
      <c r="H20">
        <v>8459</v>
      </c>
      <c r="J20">
        <f>SUM(C$17:C20)</f>
        <v>41190</v>
      </c>
      <c r="K20">
        <f>SUM(D$17:D20)</f>
        <v>38467</v>
      </c>
      <c r="L20">
        <f>SUM(E$17:E20)</f>
        <v>46639</v>
      </c>
      <c r="M20">
        <f>SUM(F$17:F20)</f>
        <v>39133</v>
      </c>
      <c r="N20">
        <f>SUM(G$17:G20)</f>
        <v>32298</v>
      </c>
      <c r="O20">
        <f>SUM(H$17:H20)</f>
        <v>40222</v>
      </c>
      <c r="P20">
        <f t="shared" si="8"/>
        <v>39133</v>
      </c>
      <c r="R20" t="s">
        <v>11</v>
      </c>
      <c r="S20">
        <f t="shared" si="9"/>
        <v>2057</v>
      </c>
      <c r="T20">
        <f t="shared" si="9"/>
        <v>-666</v>
      </c>
      <c r="U20">
        <f t="shared" si="9"/>
        <v>7506</v>
      </c>
      <c r="V20">
        <f t="shared" si="9"/>
        <v>0</v>
      </c>
      <c r="W20">
        <f t="shared" si="9"/>
        <v>-6835</v>
      </c>
      <c r="X20">
        <f t="shared" si="9"/>
        <v>1089</v>
      </c>
    </row>
    <row r="21" spans="2:24" x14ac:dyDescent="0.25">
      <c r="B21" t="s">
        <v>12</v>
      </c>
      <c r="C21">
        <v>9151</v>
      </c>
      <c r="D21">
        <v>9201</v>
      </c>
      <c r="E21">
        <v>9449</v>
      </c>
      <c r="F21">
        <v>8829</v>
      </c>
      <c r="G21">
        <v>8559</v>
      </c>
      <c r="H21">
        <v>9097</v>
      </c>
      <c r="J21">
        <f>SUM(C$17:C21)</f>
        <v>50341</v>
      </c>
      <c r="K21">
        <f>SUM(D$17:D21)</f>
        <v>47668</v>
      </c>
      <c r="L21">
        <f>SUM(E$17:E21)</f>
        <v>56088</v>
      </c>
      <c r="M21">
        <f>SUM(F$17:F21)</f>
        <v>47962</v>
      </c>
      <c r="N21">
        <f>SUM(G$17:G21)</f>
        <v>40857</v>
      </c>
      <c r="O21">
        <f>SUM(H$17:H21)</f>
        <v>49319</v>
      </c>
      <c r="P21">
        <f t="shared" si="8"/>
        <v>47962</v>
      </c>
      <c r="R21" t="s">
        <v>12</v>
      </c>
      <c r="S21">
        <f t="shared" si="9"/>
        <v>2379</v>
      </c>
      <c r="T21">
        <f t="shared" si="9"/>
        <v>-294</v>
      </c>
      <c r="U21">
        <f t="shared" si="9"/>
        <v>8126</v>
      </c>
      <c r="V21">
        <f t="shared" si="9"/>
        <v>0</v>
      </c>
      <c r="W21">
        <f t="shared" si="9"/>
        <v>-7105</v>
      </c>
      <c r="X21">
        <f t="shared" si="9"/>
        <v>1357</v>
      </c>
    </row>
    <row r="22" spans="2:24" x14ac:dyDescent="0.25">
      <c r="B22" t="s">
        <v>13</v>
      </c>
      <c r="C22">
        <v>8726</v>
      </c>
      <c r="D22">
        <v>815</v>
      </c>
      <c r="E22">
        <v>7992</v>
      </c>
      <c r="F22">
        <v>8276</v>
      </c>
      <c r="G22">
        <v>7793</v>
      </c>
      <c r="H22">
        <v>8221</v>
      </c>
      <c r="J22">
        <f>SUM(C$17:C22)</f>
        <v>59067</v>
      </c>
      <c r="K22">
        <f>SUM(D$17:D22)</f>
        <v>48483</v>
      </c>
      <c r="L22">
        <f>SUM(E$17:E22)</f>
        <v>64080</v>
      </c>
      <c r="M22">
        <f>SUM(F$17:F22)</f>
        <v>56238</v>
      </c>
      <c r="N22">
        <f>SUM(G$17:G22)</f>
        <v>48650</v>
      </c>
      <c r="O22">
        <f>SUM(H$17:H22)</f>
        <v>57540</v>
      </c>
      <c r="P22">
        <f t="shared" si="8"/>
        <v>56238</v>
      </c>
      <c r="R22" t="s">
        <v>13</v>
      </c>
      <c r="S22">
        <f t="shared" si="9"/>
        <v>2829</v>
      </c>
      <c r="T22">
        <f t="shared" si="9"/>
        <v>-7755</v>
      </c>
      <c r="U22">
        <f t="shared" si="9"/>
        <v>7842</v>
      </c>
      <c r="V22">
        <f t="shared" si="9"/>
        <v>0</v>
      </c>
      <c r="W22">
        <f t="shared" si="9"/>
        <v>-7588</v>
      </c>
      <c r="X22">
        <f t="shared" si="9"/>
        <v>1302</v>
      </c>
    </row>
    <row r="23" spans="2:24" x14ac:dyDescent="0.25">
      <c r="B23" t="s">
        <v>14</v>
      </c>
      <c r="C23">
        <v>9017</v>
      </c>
      <c r="D23">
        <v>8467</v>
      </c>
      <c r="E23">
        <v>8004</v>
      </c>
      <c r="F23">
        <v>8755</v>
      </c>
      <c r="G23">
        <v>8918</v>
      </c>
      <c r="H23">
        <v>8227</v>
      </c>
      <c r="J23">
        <f>SUM(C$17:C23)</f>
        <v>68084</v>
      </c>
      <c r="K23">
        <f>SUM(D$17:D23)</f>
        <v>56950</v>
      </c>
      <c r="L23">
        <f>SUM(E$17:E23)</f>
        <v>72084</v>
      </c>
      <c r="M23">
        <f>SUM(F$17:F23)</f>
        <v>64993</v>
      </c>
      <c r="N23">
        <f>SUM(G$17:G23)</f>
        <v>57568</v>
      </c>
      <c r="O23">
        <f>SUM(H$17:H23)</f>
        <v>65767</v>
      </c>
      <c r="P23">
        <f t="shared" si="8"/>
        <v>64993</v>
      </c>
      <c r="R23" t="s">
        <v>14</v>
      </c>
      <c r="S23">
        <f t="shared" si="9"/>
        <v>3091</v>
      </c>
      <c r="T23">
        <f t="shared" si="9"/>
        <v>-8043</v>
      </c>
      <c r="U23">
        <f t="shared" si="9"/>
        <v>7091</v>
      </c>
      <c r="V23">
        <f t="shared" si="9"/>
        <v>0</v>
      </c>
      <c r="W23">
        <f t="shared" si="9"/>
        <v>-7425</v>
      </c>
      <c r="X23">
        <f t="shared" si="9"/>
        <v>774</v>
      </c>
    </row>
    <row r="24" spans="2:24" x14ac:dyDescent="0.25">
      <c r="B24" t="s">
        <v>15</v>
      </c>
      <c r="C24">
        <v>9196</v>
      </c>
      <c r="D24">
        <v>8274</v>
      </c>
      <c r="E24">
        <v>9847</v>
      </c>
      <c r="F24">
        <v>8242</v>
      </c>
      <c r="G24">
        <v>8499</v>
      </c>
      <c r="H24">
        <v>8236</v>
      </c>
      <c r="J24">
        <f>SUM(C$17:C24)</f>
        <v>77280</v>
      </c>
      <c r="K24">
        <f>SUM(D$17:D24)</f>
        <v>65224</v>
      </c>
      <c r="L24">
        <f>SUM(E$17:E24)</f>
        <v>81931</v>
      </c>
      <c r="M24">
        <f>SUM(F$17:F24)</f>
        <v>73235</v>
      </c>
      <c r="N24">
        <f>SUM(G$17:G24)</f>
        <v>66067</v>
      </c>
      <c r="O24">
        <f>SUM(H$17:H24)</f>
        <v>74003</v>
      </c>
      <c r="P24">
        <f t="shared" si="8"/>
        <v>73235</v>
      </c>
      <c r="R24" t="s">
        <v>15</v>
      </c>
      <c r="S24">
        <f t="shared" si="9"/>
        <v>4045</v>
      </c>
      <c r="T24">
        <f t="shared" si="9"/>
        <v>-8011</v>
      </c>
      <c r="U24">
        <f t="shared" si="9"/>
        <v>8696</v>
      </c>
      <c r="V24">
        <f t="shared" si="9"/>
        <v>0</v>
      </c>
      <c r="W24">
        <f t="shared" si="9"/>
        <v>-7168</v>
      </c>
      <c r="X24">
        <f t="shared" si="9"/>
        <v>768</v>
      </c>
    </row>
    <row r="25" spans="2:24" x14ac:dyDescent="0.25">
      <c r="B25" t="s">
        <v>16</v>
      </c>
      <c r="C25">
        <v>8617</v>
      </c>
      <c r="D25">
        <v>8309</v>
      </c>
      <c r="E25">
        <v>8189</v>
      </c>
      <c r="F25">
        <v>8003</v>
      </c>
      <c r="G25">
        <v>8044</v>
      </c>
      <c r="H25">
        <v>8108</v>
      </c>
      <c r="J25">
        <f>SUM(C$17:C25)</f>
        <v>85897</v>
      </c>
      <c r="K25">
        <f>SUM(D$17:D25)</f>
        <v>73533</v>
      </c>
      <c r="L25">
        <f>SUM(E$17:E25)</f>
        <v>90120</v>
      </c>
      <c r="M25">
        <f>SUM(F$17:F25)</f>
        <v>81238</v>
      </c>
      <c r="N25">
        <f>SUM(G$17:G25)</f>
        <v>74111</v>
      </c>
      <c r="O25">
        <f>SUM(H$17:H25)</f>
        <v>82111</v>
      </c>
      <c r="P25">
        <f t="shared" si="8"/>
        <v>81238</v>
      </c>
      <c r="R25" t="s">
        <v>16</v>
      </c>
      <c r="S25">
        <f t="shared" si="9"/>
        <v>4659</v>
      </c>
      <c r="T25">
        <f t="shared" si="9"/>
        <v>-7705</v>
      </c>
      <c r="U25">
        <f t="shared" si="9"/>
        <v>8882</v>
      </c>
      <c r="V25">
        <f t="shared" si="9"/>
        <v>0</v>
      </c>
      <c r="W25">
        <f t="shared" si="9"/>
        <v>-7127</v>
      </c>
      <c r="X25">
        <f t="shared" si="9"/>
        <v>873</v>
      </c>
    </row>
    <row r="26" spans="2:24" x14ac:dyDescent="0.25">
      <c r="B26" t="s">
        <v>17</v>
      </c>
      <c r="C26">
        <v>9632</v>
      </c>
      <c r="D26">
        <v>9772</v>
      </c>
      <c r="E26">
        <v>10752</v>
      </c>
      <c r="F26">
        <v>8888</v>
      </c>
      <c r="G26">
        <v>8666</v>
      </c>
      <c r="H26">
        <v>8769</v>
      </c>
      <c r="J26">
        <f>SUM(C$17:C26)</f>
        <v>95529</v>
      </c>
      <c r="K26">
        <f>SUM(D$17:D26)</f>
        <v>83305</v>
      </c>
      <c r="L26">
        <f>SUM(E$17:E26)</f>
        <v>100872</v>
      </c>
      <c r="M26">
        <f>SUM(F$17:F26)</f>
        <v>90126</v>
      </c>
      <c r="N26">
        <f>SUM(G$17:G26)</f>
        <v>82777</v>
      </c>
      <c r="O26">
        <f>SUM(H$17:H26)</f>
        <v>90880</v>
      </c>
      <c r="P26">
        <f t="shared" si="8"/>
        <v>90126</v>
      </c>
      <c r="R26" t="s">
        <v>17</v>
      </c>
      <c r="S26">
        <f t="shared" si="9"/>
        <v>5403</v>
      </c>
      <c r="T26">
        <f t="shared" si="9"/>
        <v>-6821</v>
      </c>
      <c r="U26">
        <f t="shared" si="9"/>
        <v>10746</v>
      </c>
      <c r="V26">
        <f t="shared" si="9"/>
        <v>0</v>
      </c>
      <c r="W26">
        <f t="shared" si="9"/>
        <v>-7349</v>
      </c>
      <c r="X26">
        <f t="shared" si="9"/>
        <v>754</v>
      </c>
    </row>
    <row r="27" spans="2:24" x14ac:dyDescent="0.25">
      <c r="B27" t="s">
        <v>18</v>
      </c>
      <c r="C27">
        <v>9006</v>
      </c>
      <c r="D27">
        <v>10304</v>
      </c>
      <c r="E27">
        <v>14035</v>
      </c>
      <c r="F27">
        <v>8867</v>
      </c>
      <c r="G27">
        <v>8729</v>
      </c>
      <c r="H27">
        <v>8638</v>
      </c>
      <c r="J27">
        <f>SUM(C$17:C27)</f>
        <v>104535</v>
      </c>
      <c r="K27">
        <f>SUM(D$17:D27)</f>
        <v>93609</v>
      </c>
      <c r="L27">
        <f>SUM(E$17:E27)</f>
        <v>114907</v>
      </c>
      <c r="M27">
        <f>SUM(F$17:F27)</f>
        <v>98993</v>
      </c>
      <c r="N27">
        <f>SUM(G$17:G27)</f>
        <v>91506</v>
      </c>
      <c r="O27">
        <f>SUM(H$17:H27)</f>
        <v>99518</v>
      </c>
      <c r="P27">
        <f t="shared" si="8"/>
        <v>98993</v>
      </c>
      <c r="R27" t="s">
        <v>18</v>
      </c>
      <c r="S27">
        <f t="shared" si="9"/>
        <v>5542</v>
      </c>
      <c r="T27">
        <f t="shared" si="9"/>
        <v>-5384</v>
      </c>
      <c r="U27">
        <f t="shared" si="9"/>
        <v>15914</v>
      </c>
      <c r="V27">
        <f t="shared" si="9"/>
        <v>0</v>
      </c>
      <c r="W27">
        <f t="shared" si="9"/>
        <v>-7487</v>
      </c>
      <c r="X27">
        <f t="shared" si="9"/>
        <v>525</v>
      </c>
    </row>
    <row r="28" spans="2:24" x14ac:dyDescent="0.25">
      <c r="B28" t="s">
        <v>19</v>
      </c>
      <c r="C28">
        <v>11869</v>
      </c>
      <c r="D28">
        <v>11347</v>
      </c>
      <c r="E28">
        <v>11943</v>
      </c>
      <c r="F28">
        <v>9752</v>
      </c>
      <c r="G28">
        <v>9815</v>
      </c>
      <c r="H28">
        <v>10111</v>
      </c>
      <c r="J28">
        <f>SUM(C$17:C28)</f>
        <v>116404</v>
      </c>
      <c r="K28">
        <f>SUM(D$17:D28)</f>
        <v>104956</v>
      </c>
      <c r="L28">
        <f>SUM(E$17:E28)</f>
        <v>126850</v>
      </c>
      <c r="M28">
        <f>SUM(F$17:F28)</f>
        <v>108745</v>
      </c>
      <c r="N28">
        <f>SUM(G$17:G28)</f>
        <v>101321</v>
      </c>
      <c r="O28">
        <f>SUM(H$17:H28)</f>
        <v>109629</v>
      </c>
      <c r="P28">
        <f t="shared" si="8"/>
        <v>108745</v>
      </c>
      <c r="R28" t="s">
        <v>19</v>
      </c>
      <c r="S28">
        <f t="shared" si="9"/>
        <v>7659</v>
      </c>
      <c r="T28">
        <f t="shared" si="9"/>
        <v>-3789</v>
      </c>
      <c r="U28">
        <f t="shared" si="9"/>
        <v>18105</v>
      </c>
      <c r="V28">
        <f t="shared" si="9"/>
        <v>0</v>
      </c>
      <c r="W28">
        <f t="shared" si="9"/>
        <v>-7424</v>
      </c>
      <c r="X28">
        <f t="shared" si="9"/>
        <v>884</v>
      </c>
    </row>
    <row r="31" spans="2:24" x14ac:dyDescent="0.25">
      <c r="B31" s="3" t="s">
        <v>25</v>
      </c>
    </row>
    <row r="32" spans="2:24" x14ac:dyDescent="0.25">
      <c r="B32" s="3" t="s">
        <v>67</v>
      </c>
    </row>
  </sheetData>
  <hyperlinks>
    <hyperlink ref="A1" location="home!A1" display="home" xr:uid="{DA9F1385-86D2-4DFB-8D06-3B14ADB06753}"/>
    <hyperlink ref="B31" r:id="rId1" xr:uid="{C9A72C62-DF03-4987-86B9-2330D542A86B}"/>
    <hyperlink ref="B32" r:id="rId2" xr:uid="{A1693E0F-B86C-446E-ADA7-D119A8F66D90}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6D49-A621-4A7A-A8C8-C4C863707C66}">
  <dimension ref="A1:AA47"/>
  <sheetViews>
    <sheetView workbookViewId="0">
      <selection activeCell="B17" sqref="B17:B28"/>
    </sheetView>
  </sheetViews>
  <sheetFormatPr baseColWidth="10" defaultRowHeight="15" x14ac:dyDescent="0.25"/>
  <sheetData>
    <row r="1" spans="1:27" x14ac:dyDescent="0.25">
      <c r="A1" s="3" t="s">
        <v>59</v>
      </c>
      <c r="C1" t="s">
        <v>129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129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129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</row>
    <row r="2" spans="1:27" x14ac:dyDescent="0.25">
      <c r="B2" t="s">
        <v>8</v>
      </c>
      <c r="D2">
        <v>4376</v>
      </c>
      <c r="E2">
        <v>4564</v>
      </c>
      <c r="F2">
        <v>4331</v>
      </c>
      <c r="G2">
        <v>4629</v>
      </c>
      <c r="H2">
        <v>4471</v>
      </c>
      <c r="I2">
        <v>4658</v>
      </c>
      <c r="L2">
        <f>SUM(D$2:D2)</f>
        <v>4376</v>
      </c>
      <c r="M2">
        <f>SUM(E$2:E2)</f>
        <v>4564</v>
      </c>
      <c r="N2">
        <f>SUM(F$2:F2)</f>
        <v>4331</v>
      </c>
      <c r="O2">
        <f>SUM(G$2:G2)</f>
        <v>4629</v>
      </c>
      <c r="P2">
        <f>SUM(H$2:H2)</f>
        <v>4471</v>
      </c>
      <c r="Q2">
        <f>SUM(I$2:I2)</f>
        <v>4658</v>
      </c>
      <c r="R2">
        <f>MEDIAN(M2:Q2)</f>
        <v>4564</v>
      </c>
      <c r="T2" t="s">
        <v>8</v>
      </c>
      <c r="V2">
        <f t="shared" ref="V2:V13" si="0">L2-$R2</f>
        <v>-188</v>
      </c>
      <c r="W2">
        <f t="shared" ref="W2:W10" si="1">M2-$R2</f>
        <v>0</v>
      </c>
      <c r="X2">
        <f t="shared" ref="X2:X10" si="2">N2-$R2</f>
        <v>-233</v>
      </c>
      <c r="Y2">
        <f t="shared" ref="Y2:Y10" si="3">O2-$R2</f>
        <v>65</v>
      </c>
      <c r="Z2">
        <f t="shared" ref="Z2:Z10" si="4">P2-$R2</f>
        <v>-93</v>
      </c>
      <c r="AA2">
        <f t="shared" ref="AA2:AA10" si="5">Q2-$R2</f>
        <v>94</v>
      </c>
    </row>
    <row r="3" spans="1:27" x14ac:dyDescent="0.25">
      <c r="B3" t="s">
        <v>9</v>
      </c>
      <c r="D3">
        <v>4112</v>
      </c>
      <c r="E3">
        <v>4315</v>
      </c>
      <c r="F3">
        <v>4228</v>
      </c>
      <c r="G3">
        <v>4227</v>
      </c>
      <c r="H3">
        <v>4185</v>
      </c>
      <c r="I3">
        <v>4315</v>
      </c>
      <c r="L3">
        <f>SUM(D$2:D3)</f>
        <v>8488</v>
      </c>
      <c r="M3">
        <f>SUM(E$2:E3)</f>
        <v>8879</v>
      </c>
      <c r="N3">
        <f>SUM(F$2:F3)</f>
        <v>8559</v>
      </c>
      <c r="O3">
        <f>SUM(G$2:G3)</f>
        <v>8856</v>
      </c>
      <c r="P3">
        <f>SUM(H$2:H3)</f>
        <v>8656</v>
      </c>
      <c r="Q3">
        <f>SUM(I$2:I3)</f>
        <v>8973</v>
      </c>
      <c r="R3">
        <f t="shared" ref="R3:R13" si="6">MEDIAN(M3:Q3)</f>
        <v>8856</v>
      </c>
      <c r="T3" t="s">
        <v>9</v>
      </c>
      <c r="V3">
        <f t="shared" si="0"/>
        <v>-368</v>
      </c>
      <c r="W3">
        <f t="shared" si="1"/>
        <v>23</v>
      </c>
      <c r="X3">
        <f t="shared" si="2"/>
        <v>-297</v>
      </c>
      <c r="Y3">
        <f t="shared" si="3"/>
        <v>0</v>
      </c>
      <c r="Z3">
        <f t="shared" si="4"/>
        <v>-200</v>
      </c>
      <c r="AA3">
        <f t="shared" si="5"/>
        <v>117</v>
      </c>
    </row>
    <row r="4" spans="1:27" x14ac:dyDescent="0.25">
      <c r="B4" t="s">
        <v>10</v>
      </c>
      <c r="D4">
        <v>4483</v>
      </c>
      <c r="E4">
        <v>4849</v>
      </c>
      <c r="F4">
        <v>4474</v>
      </c>
      <c r="G4">
        <v>4556</v>
      </c>
      <c r="H4">
        <v>4590</v>
      </c>
      <c r="I4">
        <v>4704</v>
      </c>
      <c r="L4">
        <f>SUM(D$2:D4)</f>
        <v>12971</v>
      </c>
      <c r="M4">
        <f>SUM(E$2:E4)</f>
        <v>13728</v>
      </c>
      <c r="N4">
        <f>SUM(F$2:F4)</f>
        <v>13033</v>
      </c>
      <c r="O4">
        <f>SUM(G$2:G4)</f>
        <v>13412</v>
      </c>
      <c r="P4">
        <f>SUM(H$2:H4)</f>
        <v>13246</v>
      </c>
      <c r="Q4">
        <f>SUM(I$2:I4)</f>
        <v>13677</v>
      </c>
      <c r="R4">
        <f t="shared" si="6"/>
        <v>13412</v>
      </c>
      <c r="T4" t="s">
        <v>10</v>
      </c>
      <c r="V4">
        <f t="shared" si="0"/>
        <v>-441</v>
      </c>
      <c r="W4">
        <f t="shared" si="1"/>
        <v>316</v>
      </c>
      <c r="X4">
        <f t="shared" si="2"/>
        <v>-379</v>
      </c>
      <c r="Y4">
        <f t="shared" si="3"/>
        <v>0</v>
      </c>
      <c r="Z4">
        <f t="shared" si="4"/>
        <v>-166</v>
      </c>
      <c r="AA4">
        <f t="shared" si="5"/>
        <v>265</v>
      </c>
    </row>
    <row r="5" spans="1:27" x14ac:dyDescent="0.25">
      <c r="B5" t="s">
        <v>11</v>
      </c>
      <c r="D5">
        <v>4316</v>
      </c>
      <c r="E5">
        <v>4671</v>
      </c>
      <c r="F5">
        <v>4510</v>
      </c>
      <c r="G5">
        <v>4560</v>
      </c>
      <c r="H5">
        <v>4805</v>
      </c>
      <c r="I5">
        <v>4879</v>
      </c>
      <c r="L5">
        <f>SUM(D$2:D5)</f>
        <v>17287</v>
      </c>
      <c r="M5">
        <f>SUM(E$2:E5)</f>
        <v>18399</v>
      </c>
      <c r="N5">
        <f>SUM(F$2:F5)</f>
        <v>17543</v>
      </c>
      <c r="O5">
        <f>SUM(G$2:G5)</f>
        <v>17972</v>
      </c>
      <c r="P5">
        <f>SUM(H$2:H5)</f>
        <v>18051</v>
      </c>
      <c r="Q5">
        <f>SUM(I$2:I5)</f>
        <v>18556</v>
      </c>
      <c r="R5">
        <f t="shared" si="6"/>
        <v>18051</v>
      </c>
      <c r="T5" t="s">
        <v>11</v>
      </c>
      <c r="V5">
        <f t="shared" si="0"/>
        <v>-764</v>
      </c>
      <c r="W5">
        <f t="shared" si="1"/>
        <v>348</v>
      </c>
      <c r="X5">
        <f t="shared" si="2"/>
        <v>-508</v>
      </c>
      <c r="Y5">
        <f t="shared" si="3"/>
        <v>-79</v>
      </c>
      <c r="Z5">
        <f t="shared" si="4"/>
        <v>0</v>
      </c>
      <c r="AA5">
        <f t="shared" si="5"/>
        <v>505</v>
      </c>
    </row>
    <row r="6" spans="1:27" x14ac:dyDescent="0.25">
      <c r="B6" t="s">
        <v>12</v>
      </c>
      <c r="D6">
        <v>4513</v>
      </c>
      <c r="E6">
        <v>4917</v>
      </c>
      <c r="F6">
        <v>4700</v>
      </c>
      <c r="G6">
        <v>4923</v>
      </c>
      <c r="H6">
        <v>4943</v>
      </c>
      <c r="I6">
        <v>5139</v>
      </c>
      <c r="L6">
        <f>SUM(D$2:D6)</f>
        <v>21800</v>
      </c>
      <c r="M6">
        <f>SUM(E$2:E6)</f>
        <v>23316</v>
      </c>
      <c r="N6">
        <f>SUM(F$2:F6)</f>
        <v>22243</v>
      </c>
      <c r="O6">
        <f>SUM(G$2:G6)</f>
        <v>22895</v>
      </c>
      <c r="P6">
        <f>SUM(H$2:H6)</f>
        <v>22994</v>
      </c>
      <c r="Q6">
        <f>SUM(I$2:I6)</f>
        <v>23695</v>
      </c>
      <c r="R6">
        <f t="shared" si="6"/>
        <v>22994</v>
      </c>
      <c r="T6" t="s">
        <v>12</v>
      </c>
      <c r="V6">
        <f t="shared" si="0"/>
        <v>-1194</v>
      </c>
      <c r="W6">
        <f t="shared" si="1"/>
        <v>322</v>
      </c>
      <c r="X6">
        <f t="shared" si="2"/>
        <v>-751</v>
      </c>
      <c r="Y6">
        <f t="shared" si="3"/>
        <v>-99</v>
      </c>
      <c r="Z6">
        <f t="shared" si="4"/>
        <v>0</v>
      </c>
      <c r="AA6">
        <f t="shared" si="5"/>
        <v>701</v>
      </c>
    </row>
    <row r="7" spans="1:27" x14ac:dyDescent="0.25">
      <c r="B7" t="s">
        <v>13</v>
      </c>
      <c r="D7">
        <v>4608</v>
      </c>
      <c r="E7">
        <v>4989</v>
      </c>
      <c r="F7">
        <v>4791</v>
      </c>
      <c r="G7">
        <v>4764</v>
      </c>
      <c r="H7">
        <v>4941</v>
      </c>
      <c r="I7">
        <v>5101</v>
      </c>
      <c r="L7">
        <f>SUM(D$2:D7)</f>
        <v>26408</v>
      </c>
      <c r="M7">
        <f>SUM(E$2:E7)</f>
        <v>28305</v>
      </c>
      <c r="N7">
        <f>SUM(F$2:F7)</f>
        <v>27034</v>
      </c>
      <c r="O7">
        <f>SUM(G$2:G7)</f>
        <v>27659</v>
      </c>
      <c r="P7">
        <f>SUM(H$2:H7)</f>
        <v>27935</v>
      </c>
      <c r="Q7">
        <f>SUM(I$2:I7)</f>
        <v>28796</v>
      </c>
      <c r="R7">
        <f t="shared" si="6"/>
        <v>27935</v>
      </c>
      <c r="T7" t="s">
        <v>13</v>
      </c>
      <c r="V7">
        <f t="shared" si="0"/>
        <v>-1527</v>
      </c>
      <c r="W7">
        <f t="shared" si="1"/>
        <v>370</v>
      </c>
      <c r="X7">
        <f t="shared" si="2"/>
        <v>-901</v>
      </c>
      <c r="Y7">
        <f t="shared" si="3"/>
        <v>-276</v>
      </c>
      <c r="Z7">
        <f t="shared" si="4"/>
        <v>0</v>
      </c>
      <c r="AA7">
        <f t="shared" si="5"/>
        <v>861</v>
      </c>
    </row>
    <row r="8" spans="1:27" x14ac:dyDescent="0.25">
      <c r="B8" t="s">
        <v>14</v>
      </c>
      <c r="D8">
        <v>4707</v>
      </c>
      <c r="E8">
        <v>5188</v>
      </c>
      <c r="F8">
        <v>4911</v>
      </c>
      <c r="G8">
        <v>5042</v>
      </c>
      <c r="H8">
        <v>5050</v>
      </c>
      <c r="I8">
        <v>5250</v>
      </c>
      <c r="L8">
        <f>SUM(D$2:D8)</f>
        <v>31115</v>
      </c>
      <c r="M8">
        <f>SUM(E$2:E8)</f>
        <v>33493</v>
      </c>
      <c r="N8">
        <f>SUM(F$2:F8)</f>
        <v>31945</v>
      </c>
      <c r="O8">
        <f>SUM(G$2:G8)</f>
        <v>32701</v>
      </c>
      <c r="P8">
        <f>SUM(H$2:H8)</f>
        <v>32985</v>
      </c>
      <c r="Q8">
        <f>SUM(I$2:I8)</f>
        <v>34046</v>
      </c>
      <c r="R8">
        <f t="shared" si="6"/>
        <v>32985</v>
      </c>
      <c r="T8" t="s">
        <v>14</v>
      </c>
      <c r="V8">
        <f t="shared" si="0"/>
        <v>-1870</v>
      </c>
      <c r="W8">
        <f t="shared" si="1"/>
        <v>508</v>
      </c>
      <c r="X8">
        <f t="shared" si="2"/>
        <v>-1040</v>
      </c>
      <c r="Y8">
        <f t="shared" si="3"/>
        <v>-284</v>
      </c>
      <c r="Z8">
        <f t="shared" si="4"/>
        <v>0</v>
      </c>
      <c r="AA8">
        <f t="shared" si="5"/>
        <v>1061</v>
      </c>
    </row>
    <row r="9" spans="1:27" x14ac:dyDescent="0.25">
      <c r="B9" t="s">
        <v>15</v>
      </c>
      <c r="D9">
        <v>4649</v>
      </c>
      <c r="E9">
        <v>5207</v>
      </c>
      <c r="F9">
        <v>4778</v>
      </c>
      <c r="G9">
        <v>4907</v>
      </c>
      <c r="H9">
        <v>5087</v>
      </c>
      <c r="I9">
        <v>5044</v>
      </c>
      <c r="L9">
        <f>SUM(D$2:D9)</f>
        <v>35764</v>
      </c>
      <c r="M9">
        <f>SUM(E$2:E9)</f>
        <v>38700</v>
      </c>
      <c r="N9">
        <f>SUM(F$2:F9)</f>
        <v>36723</v>
      </c>
      <c r="O9">
        <f>SUM(G$2:G9)</f>
        <v>37608</v>
      </c>
      <c r="P9">
        <f>SUM(H$2:H9)</f>
        <v>38072</v>
      </c>
      <c r="Q9">
        <f>SUM(I$2:I9)</f>
        <v>39090</v>
      </c>
      <c r="R9">
        <f t="shared" si="6"/>
        <v>38072</v>
      </c>
      <c r="T9" t="s">
        <v>15</v>
      </c>
      <c r="V9">
        <f t="shared" si="0"/>
        <v>-2308</v>
      </c>
      <c r="W9">
        <f t="shared" si="1"/>
        <v>628</v>
      </c>
      <c r="X9">
        <f t="shared" si="2"/>
        <v>-1349</v>
      </c>
      <c r="Y9">
        <f t="shared" si="3"/>
        <v>-464</v>
      </c>
      <c r="Z9">
        <f t="shared" si="4"/>
        <v>0</v>
      </c>
      <c r="AA9">
        <f t="shared" si="5"/>
        <v>1018</v>
      </c>
    </row>
    <row r="10" spans="1:27" x14ac:dyDescent="0.25">
      <c r="B10" t="s">
        <v>16</v>
      </c>
      <c r="D10">
        <v>4533</v>
      </c>
      <c r="E10">
        <v>4767</v>
      </c>
      <c r="F10">
        <v>4409</v>
      </c>
      <c r="G10">
        <v>4742</v>
      </c>
      <c r="H10">
        <v>4714</v>
      </c>
      <c r="I10">
        <v>4791</v>
      </c>
      <c r="L10">
        <f>SUM(D$2:D10)</f>
        <v>40297</v>
      </c>
      <c r="M10">
        <f>SUM(E$2:E10)</f>
        <v>43467</v>
      </c>
      <c r="N10">
        <f>SUM(F$2:F10)</f>
        <v>41132</v>
      </c>
      <c r="O10">
        <f>SUM(G$2:G10)</f>
        <v>42350</v>
      </c>
      <c r="P10">
        <f>SUM(H$2:H10)</f>
        <v>42786</v>
      </c>
      <c r="Q10">
        <f>SUM(I$2:I10)</f>
        <v>43881</v>
      </c>
      <c r="R10">
        <f t="shared" si="6"/>
        <v>42786</v>
      </c>
      <c r="T10" t="s">
        <v>16</v>
      </c>
      <c r="V10">
        <f t="shared" si="0"/>
        <v>-2489</v>
      </c>
      <c r="W10">
        <f t="shared" si="1"/>
        <v>681</v>
      </c>
      <c r="X10">
        <f t="shared" si="2"/>
        <v>-1654</v>
      </c>
      <c r="Y10">
        <f t="shared" si="3"/>
        <v>-436</v>
      </c>
      <c r="Z10">
        <f t="shared" si="4"/>
        <v>0</v>
      </c>
      <c r="AA10">
        <f t="shared" si="5"/>
        <v>1095</v>
      </c>
    </row>
    <row r="11" spans="1:27" x14ac:dyDescent="0.25">
      <c r="B11" t="s">
        <v>17</v>
      </c>
      <c r="D11">
        <v>4358</v>
      </c>
      <c r="E11">
        <v>4594</v>
      </c>
      <c r="F11">
        <v>4383</v>
      </c>
      <c r="G11">
        <v>4508</v>
      </c>
      <c r="H11">
        <v>4539</v>
      </c>
      <c r="I11">
        <v>4585</v>
      </c>
      <c r="L11">
        <f>SUM(D$2:D11)</f>
        <v>44655</v>
      </c>
      <c r="M11">
        <f>SUM(E$2:E11)</f>
        <v>48061</v>
      </c>
      <c r="N11">
        <f>SUM(F$2:F11)</f>
        <v>45515</v>
      </c>
      <c r="O11">
        <f>SUM(G$2:G11)</f>
        <v>46858</v>
      </c>
      <c r="P11">
        <f>SUM(H$2:H11)</f>
        <v>47325</v>
      </c>
      <c r="Q11">
        <f>SUM(I$2:I11)</f>
        <v>48466</v>
      </c>
      <c r="R11">
        <f t="shared" si="6"/>
        <v>47325</v>
      </c>
      <c r="T11" t="s">
        <v>17</v>
      </c>
      <c r="V11">
        <f t="shared" si="0"/>
        <v>-2670</v>
      </c>
      <c r="W11">
        <f t="shared" ref="W11:AA13" si="7">M11-$R11</f>
        <v>736</v>
      </c>
      <c r="X11">
        <f t="shared" si="7"/>
        <v>-1810</v>
      </c>
      <c r="Y11">
        <f t="shared" si="7"/>
        <v>-467</v>
      </c>
      <c r="Z11">
        <f t="shared" si="7"/>
        <v>0</v>
      </c>
      <c r="AA11">
        <f t="shared" si="7"/>
        <v>1141</v>
      </c>
    </row>
    <row r="12" spans="1:27" x14ac:dyDescent="0.25">
      <c r="B12" t="s">
        <v>18</v>
      </c>
      <c r="D12">
        <v>3616</v>
      </c>
      <c r="E12">
        <v>4167</v>
      </c>
      <c r="F12">
        <v>3814</v>
      </c>
      <c r="G12">
        <v>4005</v>
      </c>
      <c r="H12">
        <v>3971</v>
      </c>
      <c r="I12">
        <v>4215</v>
      </c>
      <c r="L12">
        <f>SUM(D$2:D12)</f>
        <v>48271</v>
      </c>
      <c r="M12">
        <f>SUM(E$2:E12)</f>
        <v>52228</v>
      </c>
      <c r="N12">
        <f>SUM(F$2:F12)</f>
        <v>49329</v>
      </c>
      <c r="O12">
        <f>SUM(G$2:G12)</f>
        <v>50863</v>
      </c>
      <c r="P12">
        <f>SUM(H$2:H12)</f>
        <v>51296</v>
      </c>
      <c r="Q12">
        <f>SUM(I$2:I12)</f>
        <v>52681</v>
      </c>
      <c r="R12">
        <f t="shared" si="6"/>
        <v>51296</v>
      </c>
      <c r="T12" t="s">
        <v>18</v>
      </c>
      <c r="V12">
        <f t="shared" si="0"/>
        <v>-3025</v>
      </c>
      <c r="W12">
        <f t="shared" si="7"/>
        <v>932</v>
      </c>
      <c r="X12">
        <f t="shared" si="7"/>
        <v>-1967</v>
      </c>
      <c r="Y12">
        <f t="shared" si="7"/>
        <v>-433</v>
      </c>
      <c r="Z12">
        <f t="shared" si="7"/>
        <v>0</v>
      </c>
      <c r="AA12">
        <f t="shared" si="7"/>
        <v>1385</v>
      </c>
    </row>
    <row r="13" spans="1:27" x14ac:dyDescent="0.25">
      <c r="B13" t="s">
        <v>19</v>
      </c>
      <c r="D13">
        <v>3530</v>
      </c>
      <c r="E13">
        <v>3832</v>
      </c>
      <c r="F13">
        <v>3650</v>
      </c>
      <c r="G13">
        <v>3632</v>
      </c>
      <c r="H13">
        <v>3824</v>
      </c>
      <c r="I13">
        <v>3952</v>
      </c>
      <c r="L13">
        <f>SUM(D$2:D13)</f>
        <v>51801</v>
      </c>
      <c r="M13">
        <f>SUM(E$2:E13)</f>
        <v>56060</v>
      </c>
      <c r="N13">
        <f>SUM(F$2:F13)</f>
        <v>52979</v>
      </c>
      <c r="O13">
        <f>SUM(G$2:G13)</f>
        <v>54495</v>
      </c>
      <c r="P13">
        <f>SUM(H$2:H13)</f>
        <v>55120</v>
      </c>
      <c r="Q13">
        <f>SUM(I$2:I13)</f>
        <v>56633</v>
      </c>
      <c r="R13">
        <f t="shared" si="6"/>
        <v>55120</v>
      </c>
      <c r="T13" t="s">
        <v>19</v>
      </c>
      <c r="V13">
        <f t="shared" si="0"/>
        <v>-3319</v>
      </c>
      <c r="W13">
        <f t="shared" si="7"/>
        <v>940</v>
      </c>
      <c r="X13">
        <f t="shared" si="7"/>
        <v>-2141</v>
      </c>
      <c r="Y13">
        <f t="shared" si="7"/>
        <v>-625</v>
      </c>
      <c r="Z13">
        <f t="shared" si="7"/>
        <v>0</v>
      </c>
      <c r="AA13">
        <f t="shared" si="7"/>
        <v>1513</v>
      </c>
    </row>
    <row r="16" spans="1:27" x14ac:dyDescent="0.25">
      <c r="B16" t="s">
        <v>22</v>
      </c>
      <c r="C16" t="s">
        <v>129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129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129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4392</v>
      </c>
      <c r="D17">
        <v>3947</v>
      </c>
      <c r="E17">
        <v>3774</v>
      </c>
      <c r="F17">
        <v>3853</v>
      </c>
      <c r="G17">
        <v>3703</v>
      </c>
      <c r="H17">
        <v>3991</v>
      </c>
      <c r="I17">
        <v>4228</v>
      </c>
      <c r="K17">
        <f>SUM(C$17:C17)</f>
        <v>4392</v>
      </c>
      <c r="L17">
        <f>SUM(D$17:D17)</f>
        <v>3947</v>
      </c>
      <c r="M17">
        <f>SUM(E$17:E17)</f>
        <v>3774</v>
      </c>
      <c r="N17">
        <f>SUM(F$17:F17)</f>
        <v>3853</v>
      </c>
      <c r="O17">
        <f>SUM(G$17:G17)</f>
        <v>3703</v>
      </c>
      <c r="P17">
        <f>SUM(H$17:H17)</f>
        <v>3991</v>
      </c>
      <c r="Q17">
        <f>SUM(I$17:I17)</f>
        <v>4228</v>
      </c>
      <c r="R17">
        <f t="shared" ref="R17:R28" si="8">MEDIAN(M17:Q17)</f>
        <v>3853</v>
      </c>
      <c r="T17" t="s">
        <v>8</v>
      </c>
      <c r="U17">
        <f t="shared" ref="U17:AA28" si="9">K17-$R17</f>
        <v>539</v>
      </c>
      <c r="V17">
        <f t="shared" si="9"/>
        <v>94</v>
      </c>
      <c r="W17">
        <f t="shared" si="9"/>
        <v>-79</v>
      </c>
      <c r="X17">
        <f t="shared" si="9"/>
        <v>0</v>
      </c>
      <c r="Y17">
        <f t="shared" si="9"/>
        <v>-150</v>
      </c>
      <c r="Z17">
        <f t="shared" si="9"/>
        <v>138</v>
      </c>
      <c r="AA17">
        <f t="shared" si="9"/>
        <v>375</v>
      </c>
    </row>
    <row r="18" spans="2:27" x14ac:dyDescent="0.25">
      <c r="B18" t="s">
        <v>9</v>
      </c>
      <c r="D18">
        <v>3683</v>
      </c>
      <c r="E18">
        <v>3131</v>
      </c>
      <c r="F18">
        <v>3424</v>
      </c>
      <c r="G18">
        <v>3471</v>
      </c>
      <c r="H18">
        <v>3656</v>
      </c>
      <c r="I18">
        <v>3530</v>
      </c>
      <c r="L18">
        <f>SUM(D$17:D18)</f>
        <v>7630</v>
      </c>
      <c r="M18">
        <f>SUM(E$17:E18)</f>
        <v>6905</v>
      </c>
      <c r="N18">
        <f>SUM(F$17:F18)</f>
        <v>7277</v>
      </c>
      <c r="O18">
        <f>SUM(G$17:G18)</f>
        <v>7174</v>
      </c>
      <c r="P18">
        <f>SUM(H$17:H18)</f>
        <v>7647</v>
      </c>
      <c r="Q18">
        <f>SUM(I$17:I18)</f>
        <v>7758</v>
      </c>
      <c r="R18">
        <f t="shared" si="8"/>
        <v>7277</v>
      </c>
      <c r="T18" t="s">
        <v>9</v>
      </c>
      <c r="V18">
        <f t="shared" si="9"/>
        <v>353</v>
      </c>
      <c r="W18">
        <f t="shared" si="9"/>
        <v>-372</v>
      </c>
      <c r="X18">
        <f t="shared" si="9"/>
        <v>0</v>
      </c>
      <c r="Y18">
        <f t="shared" si="9"/>
        <v>-103</v>
      </c>
      <c r="Z18">
        <f t="shared" si="9"/>
        <v>370</v>
      </c>
      <c r="AA18">
        <f t="shared" si="9"/>
        <v>481</v>
      </c>
    </row>
    <row r="19" spans="2:27" x14ac:dyDescent="0.25">
      <c r="B19" t="s">
        <v>10</v>
      </c>
      <c r="D19">
        <v>4282</v>
      </c>
      <c r="E19">
        <v>3363</v>
      </c>
      <c r="F19">
        <v>3622</v>
      </c>
      <c r="G19">
        <v>3605</v>
      </c>
      <c r="H19">
        <v>3924</v>
      </c>
      <c r="I19">
        <v>3549</v>
      </c>
      <c r="L19">
        <f>SUM(D$17:D19)</f>
        <v>11912</v>
      </c>
      <c r="M19">
        <f>SUM(E$17:E19)</f>
        <v>10268</v>
      </c>
      <c r="N19">
        <f>SUM(F$17:F19)</f>
        <v>10899</v>
      </c>
      <c r="O19">
        <f>SUM(G$17:G19)</f>
        <v>10779</v>
      </c>
      <c r="P19">
        <f>SUM(H$17:H19)</f>
        <v>11571</v>
      </c>
      <c r="Q19">
        <f>SUM(I$17:I19)</f>
        <v>11307</v>
      </c>
      <c r="R19">
        <f t="shared" si="8"/>
        <v>10899</v>
      </c>
      <c r="T19" t="s">
        <v>10</v>
      </c>
      <c r="V19">
        <f t="shared" si="9"/>
        <v>1013</v>
      </c>
      <c r="W19">
        <f t="shared" si="9"/>
        <v>-631</v>
      </c>
      <c r="X19">
        <f t="shared" si="9"/>
        <v>0</v>
      </c>
      <c r="Y19">
        <f t="shared" si="9"/>
        <v>-120</v>
      </c>
      <c r="Z19">
        <f t="shared" si="9"/>
        <v>672</v>
      </c>
      <c r="AA19">
        <f t="shared" si="9"/>
        <v>408</v>
      </c>
    </row>
    <row r="20" spans="2:27" x14ac:dyDescent="0.25">
      <c r="B20" t="s">
        <v>11</v>
      </c>
      <c r="D20">
        <v>3771</v>
      </c>
      <c r="E20">
        <v>3249</v>
      </c>
      <c r="F20">
        <v>3461</v>
      </c>
      <c r="G20">
        <v>3327</v>
      </c>
      <c r="H20">
        <v>3429</v>
      </c>
      <c r="I20">
        <v>3361</v>
      </c>
      <c r="L20">
        <f>SUM(D$17:D20)</f>
        <v>15683</v>
      </c>
      <c r="M20">
        <f>SUM(E$17:E20)</f>
        <v>13517</v>
      </c>
      <c r="N20">
        <f>SUM(F$17:F20)</f>
        <v>14360</v>
      </c>
      <c r="O20">
        <f>SUM(G$17:G20)</f>
        <v>14106</v>
      </c>
      <c r="P20">
        <f>SUM(H$17:H20)</f>
        <v>15000</v>
      </c>
      <c r="Q20">
        <f>SUM(I$17:I20)</f>
        <v>14668</v>
      </c>
      <c r="R20">
        <f t="shared" si="8"/>
        <v>14360</v>
      </c>
      <c r="T20" t="s">
        <v>11</v>
      </c>
      <c r="V20">
        <f t="shared" si="9"/>
        <v>1323</v>
      </c>
      <c r="W20">
        <f t="shared" si="9"/>
        <v>-843</v>
      </c>
      <c r="X20">
        <f t="shared" si="9"/>
        <v>0</v>
      </c>
      <c r="Y20">
        <f t="shared" si="9"/>
        <v>-254</v>
      </c>
      <c r="Z20">
        <f t="shared" si="9"/>
        <v>640</v>
      </c>
      <c r="AA20">
        <f t="shared" si="9"/>
        <v>308</v>
      </c>
    </row>
    <row r="21" spans="2:27" x14ac:dyDescent="0.25">
      <c r="B21" t="s">
        <v>12</v>
      </c>
      <c r="D21">
        <v>3567</v>
      </c>
      <c r="E21">
        <v>3180</v>
      </c>
      <c r="F21">
        <v>3163</v>
      </c>
      <c r="G21">
        <v>3317</v>
      </c>
      <c r="H21">
        <v>3235</v>
      </c>
      <c r="I21">
        <v>3197</v>
      </c>
      <c r="L21">
        <f>SUM(D$17:D21)</f>
        <v>19250</v>
      </c>
      <c r="M21">
        <f>SUM(E$17:E21)</f>
        <v>16697</v>
      </c>
      <c r="N21">
        <f>SUM(F$17:F21)</f>
        <v>17523</v>
      </c>
      <c r="O21">
        <f>SUM(G$17:G21)</f>
        <v>17423</v>
      </c>
      <c r="P21">
        <f>SUM(H$17:H21)</f>
        <v>18235</v>
      </c>
      <c r="Q21">
        <f>SUM(I$17:I21)</f>
        <v>17865</v>
      </c>
      <c r="R21">
        <f t="shared" si="8"/>
        <v>17523</v>
      </c>
      <c r="T21" t="s">
        <v>12</v>
      </c>
      <c r="V21">
        <f t="shared" si="9"/>
        <v>1727</v>
      </c>
      <c r="W21">
        <f t="shared" si="9"/>
        <v>-826</v>
      </c>
      <c r="X21">
        <f t="shared" si="9"/>
        <v>0</v>
      </c>
      <c r="Y21">
        <f t="shared" si="9"/>
        <v>-100</v>
      </c>
      <c r="Z21">
        <f t="shared" si="9"/>
        <v>712</v>
      </c>
      <c r="AA21">
        <f t="shared" si="9"/>
        <v>342</v>
      </c>
    </row>
    <row r="22" spans="2:27" x14ac:dyDescent="0.25">
      <c r="B22" t="s">
        <v>13</v>
      </c>
      <c r="D22">
        <v>3556</v>
      </c>
      <c r="E22">
        <v>3044</v>
      </c>
      <c r="F22">
        <v>3014</v>
      </c>
      <c r="G22">
        <v>3143</v>
      </c>
      <c r="H22">
        <v>3040</v>
      </c>
      <c r="I22">
        <v>3130</v>
      </c>
      <c r="L22">
        <f>SUM(D$17:D22)</f>
        <v>22806</v>
      </c>
      <c r="M22">
        <f>SUM(E$17:E22)</f>
        <v>19741</v>
      </c>
      <c r="N22">
        <f>SUM(F$17:F22)</f>
        <v>20537</v>
      </c>
      <c r="O22">
        <f>SUM(G$17:G22)</f>
        <v>20566</v>
      </c>
      <c r="P22">
        <f>SUM(H$17:H22)</f>
        <v>21275</v>
      </c>
      <c r="Q22">
        <f>SUM(I$17:I22)</f>
        <v>20995</v>
      </c>
      <c r="R22">
        <f t="shared" si="8"/>
        <v>20566</v>
      </c>
      <c r="T22" t="s">
        <v>13</v>
      </c>
      <c r="V22">
        <f t="shared" si="9"/>
        <v>2240</v>
      </c>
      <c r="W22">
        <f t="shared" si="9"/>
        <v>-825</v>
      </c>
      <c r="X22">
        <f t="shared" si="9"/>
        <v>-29</v>
      </c>
      <c r="Y22">
        <f t="shared" si="9"/>
        <v>0</v>
      </c>
      <c r="Z22">
        <f t="shared" si="9"/>
        <v>709</v>
      </c>
      <c r="AA22">
        <f t="shared" si="9"/>
        <v>429</v>
      </c>
    </row>
    <row r="23" spans="2:27" x14ac:dyDescent="0.25">
      <c r="B23" t="s">
        <v>14</v>
      </c>
      <c r="D23">
        <v>3737</v>
      </c>
      <c r="E23">
        <v>3294</v>
      </c>
      <c r="F23">
        <v>3194</v>
      </c>
      <c r="G23">
        <v>3238</v>
      </c>
      <c r="H23">
        <v>3315</v>
      </c>
      <c r="I23">
        <v>3261</v>
      </c>
      <c r="L23">
        <f>SUM(D$17:D23)</f>
        <v>26543</v>
      </c>
      <c r="M23">
        <f>SUM(E$17:E23)</f>
        <v>23035</v>
      </c>
      <c r="N23">
        <f>SUM(F$17:F23)</f>
        <v>23731</v>
      </c>
      <c r="O23">
        <f>SUM(G$17:G23)</f>
        <v>23804</v>
      </c>
      <c r="P23">
        <f>SUM(H$17:H23)</f>
        <v>24590</v>
      </c>
      <c r="Q23">
        <f>SUM(I$17:I23)</f>
        <v>24256</v>
      </c>
      <c r="R23">
        <f t="shared" si="8"/>
        <v>23804</v>
      </c>
      <c r="T23" t="s">
        <v>14</v>
      </c>
      <c r="V23">
        <f t="shared" si="9"/>
        <v>2739</v>
      </c>
      <c r="W23">
        <f t="shared" si="9"/>
        <v>-769</v>
      </c>
      <c r="X23">
        <f t="shared" si="9"/>
        <v>-73</v>
      </c>
      <c r="Y23">
        <f t="shared" si="9"/>
        <v>0</v>
      </c>
      <c r="Z23">
        <f t="shared" si="9"/>
        <v>786</v>
      </c>
      <c r="AA23">
        <f t="shared" si="9"/>
        <v>452</v>
      </c>
    </row>
    <row r="24" spans="2:27" x14ac:dyDescent="0.25">
      <c r="B24" t="s">
        <v>15</v>
      </c>
      <c r="D24">
        <v>3538</v>
      </c>
      <c r="E24">
        <v>3436</v>
      </c>
      <c r="F24">
        <v>3247</v>
      </c>
      <c r="G24">
        <v>3218</v>
      </c>
      <c r="H24">
        <v>3135</v>
      </c>
      <c r="I24">
        <v>3178</v>
      </c>
      <c r="L24">
        <f>SUM(D$17:D24)</f>
        <v>30081</v>
      </c>
      <c r="M24">
        <f>SUM(E$17:E24)</f>
        <v>26471</v>
      </c>
      <c r="N24">
        <f>SUM(F$17:F24)</f>
        <v>26978</v>
      </c>
      <c r="O24">
        <f>SUM(G$17:G24)</f>
        <v>27022</v>
      </c>
      <c r="P24">
        <f>SUM(H$17:H24)</f>
        <v>27725</v>
      </c>
      <c r="Q24">
        <f>SUM(I$17:I24)</f>
        <v>27434</v>
      </c>
      <c r="R24">
        <f t="shared" si="8"/>
        <v>27022</v>
      </c>
      <c r="T24" t="s">
        <v>15</v>
      </c>
      <c r="V24">
        <f t="shared" si="9"/>
        <v>3059</v>
      </c>
      <c r="W24">
        <f t="shared" si="9"/>
        <v>-551</v>
      </c>
      <c r="X24">
        <f t="shared" si="9"/>
        <v>-44</v>
      </c>
      <c r="Y24">
        <f t="shared" si="9"/>
        <v>0</v>
      </c>
      <c r="Z24">
        <f t="shared" si="9"/>
        <v>703</v>
      </c>
      <c r="AA24">
        <f t="shared" si="9"/>
        <v>412</v>
      </c>
    </row>
    <row r="25" spans="2:27" x14ac:dyDescent="0.25">
      <c r="B25" t="s">
        <v>16</v>
      </c>
      <c r="D25">
        <v>3508</v>
      </c>
      <c r="E25">
        <v>3450</v>
      </c>
      <c r="F25">
        <v>3226</v>
      </c>
      <c r="G25">
        <v>3199</v>
      </c>
      <c r="H25">
        <v>3039</v>
      </c>
      <c r="I25">
        <v>3013</v>
      </c>
      <c r="L25">
        <f>SUM(D$17:D25)</f>
        <v>33589</v>
      </c>
      <c r="M25">
        <f>SUM(E$17:E25)</f>
        <v>29921</v>
      </c>
      <c r="N25">
        <f>SUM(F$17:F25)</f>
        <v>30204</v>
      </c>
      <c r="O25">
        <f>SUM(G$17:G25)</f>
        <v>30221</v>
      </c>
      <c r="P25">
        <f>SUM(H$17:H25)</f>
        <v>30764</v>
      </c>
      <c r="Q25">
        <f>SUM(I$17:I25)</f>
        <v>30447</v>
      </c>
      <c r="R25">
        <f t="shared" si="8"/>
        <v>30221</v>
      </c>
      <c r="T25" t="s">
        <v>16</v>
      </c>
      <c r="V25">
        <f t="shared" si="9"/>
        <v>3368</v>
      </c>
      <c r="W25">
        <f t="shared" si="9"/>
        <v>-300</v>
      </c>
      <c r="X25">
        <f t="shared" si="9"/>
        <v>-17</v>
      </c>
      <c r="Y25">
        <f t="shared" si="9"/>
        <v>0</v>
      </c>
      <c r="Z25">
        <f t="shared" si="9"/>
        <v>543</v>
      </c>
      <c r="AA25">
        <f t="shared" si="9"/>
        <v>226</v>
      </c>
    </row>
    <row r="26" spans="2:27" x14ac:dyDescent="0.25">
      <c r="B26" t="s">
        <v>17</v>
      </c>
      <c r="D26">
        <v>3745</v>
      </c>
      <c r="E26">
        <v>3718</v>
      </c>
      <c r="F26">
        <v>3383</v>
      </c>
      <c r="G26">
        <v>3428</v>
      </c>
      <c r="H26">
        <v>3211</v>
      </c>
      <c r="I26">
        <v>3313</v>
      </c>
      <c r="L26">
        <f>SUM(D$17:D26)</f>
        <v>37334</v>
      </c>
      <c r="M26">
        <f>SUM(E$17:E26)</f>
        <v>33639</v>
      </c>
      <c r="N26">
        <f>SUM(F$17:F26)</f>
        <v>33587</v>
      </c>
      <c r="O26">
        <f>SUM(G$17:G26)</f>
        <v>33649</v>
      </c>
      <c r="P26">
        <f>SUM(H$17:H26)</f>
        <v>33975</v>
      </c>
      <c r="Q26">
        <f>SUM(I$17:I26)</f>
        <v>33760</v>
      </c>
      <c r="R26">
        <f t="shared" si="8"/>
        <v>33649</v>
      </c>
      <c r="T26" t="s">
        <v>17</v>
      </c>
      <c r="V26">
        <f t="shared" si="9"/>
        <v>3685</v>
      </c>
      <c r="W26">
        <f t="shared" si="9"/>
        <v>-10</v>
      </c>
      <c r="X26">
        <f t="shared" si="9"/>
        <v>-62</v>
      </c>
      <c r="Y26">
        <f t="shared" si="9"/>
        <v>0</v>
      </c>
      <c r="Z26">
        <f t="shared" si="9"/>
        <v>326</v>
      </c>
      <c r="AA26">
        <f t="shared" si="9"/>
        <v>111</v>
      </c>
    </row>
    <row r="27" spans="2:27" x14ac:dyDescent="0.25">
      <c r="B27" t="s">
        <v>18</v>
      </c>
      <c r="D27">
        <v>3787</v>
      </c>
      <c r="E27">
        <v>4025</v>
      </c>
      <c r="F27">
        <v>3373</v>
      </c>
      <c r="G27">
        <v>3410</v>
      </c>
      <c r="H27">
        <v>3255</v>
      </c>
      <c r="I27">
        <v>3232</v>
      </c>
      <c r="L27">
        <f>SUM(D$17:D27)</f>
        <v>41121</v>
      </c>
      <c r="M27">
        <f>SUM(E$17:E27)</f>
        <v>37664</v>
      </c>
      <c r="N27">
        <f>SUM(F$17:F27)</f>
        <v>36960</v>
      </c>
      <c r="O27">
        <f>SUM(G$17:G27)</f>
        <v>37059</v>
      </c>
      <c r="P27">
        <f>SUM(H$17:H27)</f>
        <v>37230</v>
      </c>
      <c r="Q27">
        <f>SUM(I$17:I27)</f>
        <v>36992</v>
      </c>
      <c r="R27">
        <f t="shared" si="8"/>
        <v>37059</v>
      </c>
      <c r="T27" t="s">
        <v>18</v>
      </c>
      <c r="V27">
        <f t="shared" si="9"/>
        <v>4062</v>
      </c>
      <c r="W27">
        <f t="shared" si="9"/>
        <v>605</v>
      </c>
      <c r="X27">
        <f t="shared" si="9"/>
        <v>-99</v>
      </c>
      <c r="Y27">
        <f t="shared" si="9"/>
        <v>0</v>
      </c>
      <c r="Z27">
        <f t="shared" si="9"/>
        <v>171</v>
      </c>
      <c r="AA27">
        <f t="shared" si="9"/>
        <v>-67</v>
      </c>
    </row>
    <row r="28" spans="2:27" x14ac:dyDescent="0.25">
      <c r="B28" t="s">
        <v>19</v>
      </c>
      <c r="D28">
        <v>4533</v>
      </c>
      <c r="E28">
        <v>4317</v>
      </c>
      <c r="F28">
        <v>3637</v>
      </c>
      <c r="G28">
        <v>3567</v>
      </c>
      <c r="H28">
        <v>3627</v>
      </c>
      <c r="I28">
        <v>3793</v>
      </c>
      <c r="L28">
        <f>SUM(D$17:D28)</f>
        <v>45654</v>
      </c>
      <c r="M28">
        <f>SUM(E$17:E28)</f>
        <v>41981</v>
      </c>
      <c r="N28">
        <f>SUM(F$17:F28)</f>
        <v>40597</v>
      </c>
      <c r="O28">
        <f>SUM(G$17:G28)</f>
        <v>40626</v>
      </c>
      <c r="P28">
        <f>SUM(H$17:H28)</f>
        <v>40857</v>
      </c>
      <c r="Q28">
        <f>SUM(I$17:I28)</f>
        <v>40785</v>
      </c>
      <c r="R28">
        <f t="shared" si="8"/>
        <v>40785</v>
      </c>
      <c r="T28" t="s">
        <v>19</v>
      </c>
      <c r="V28">
        <f t="shared" si="9"/>
        <v>4869</v>
      </c>
      <c r="W28">
        <f t="shared" si="9"/>
        <v>1196</v>
      </c>
      <c r="X28">
        <f t="shared" si="9"/>
        <v>-188</v>
      </c>
      <c r="Y28">
        <f t="shared" si="9"/>
        <v>-159</v>
      </c>
      <c r="Z28">
        <f t="shared" si="9"/>
        <v>72</v>
      </c>
      <c r="AA28">
        <f t="shared" si="9"/>
        <v>0</v>
      </c>
    </row>
    <row r="30" spans="2:27" x14ac:dyDescent="0.25">
      <c r="P30" s="2"/>
      <c r="Q30" s="2"/>
      <c r="R30" s="2"/>
    </row>
    <row r="31" spans="2:27" x14ac:dyDescent="0.25">
      <c r="S31" s="3" t="s">
        <v>24</v>
      </c>
    </row>
    <row r="36" spans="19:22" x14ac:dyDescent="0.25">
      <c r="S36" s="6"/>
      <c r="T36" s="8"/>
      <c r="U36" s="8"/>
      <c r="V36" s="8"/>
    </row>
    <row r="37" spans="19:22" x14ac:dyDescent="0.25">
      <c r="S37" s="6"/>
      <c r="T37" s="8"/>
      <c r="U37" s="8"/>
      <c r="V37" s="8"/>
    </row>
    <row r="38" spans="19:22" x14ac:dyDescent="0.25">
      <c r="S38" s="6"/>
      <c r="T38" s="8"/>
      <c r="U38" s="8"/>
      <c r="V38" s="8"/>
    </row>
    <row r="39" spans="19:22" x14ac:dyDescent="0.25">
      <c r="S39" s="6"/>
      <c r="T39" s="8"/>
      <c r="U39" s="8"/>
      <c r="V39" s="8"/>
    </row>
    <row r="40" spans="19:22" x14ac:dyDescent="0.25">
      <c r="S40" s="6"/>
      <c r="T40" s="8"/>
      <c r="U40" s="8"/>
      <c r="V40" s="8"/>
    </row>
    <row r="41" spans="19:22" x14ac:dyDescent="0.25">
      <c r="S41" s="6"/>
      <c r="T41" s="8"/>
      <c r="U41" s="8"/>
      <c r="V41" s="8"/>
    </row>
    <row r="42" spans="19:22" x14ac:dyDescent="0.25">
      <c r="S42" s="6"/>
      <c r="T42" s="8"/>
      <c r="U42" s="8"/>
      <c r="V42" s="8"/>
    </row>
    <row r="43" spans="19:22" x14ac:dyDescent="0.25">
      <c r="S43" s="6"/>
      <c r="T43" s="8"/>
      <c r="U43" s="8"/>
      <c r="V43" s="8"/>
    </row>
    <row r="44" spans="19:22" x14ac:dyDescent="0.25">
      <c r="S44" s="6"/>
      <c r="T44" s="8"/>
      <c r="U44" s="8"/>
      <c r="V44" s="8"/>
    </row>
    <row r="45" spans="19:22" x14ac:dyDescent="0.25">
      <c r="S45" s="6"/>
      <c r="T45" s="8"/>
      <c r="U45" s="8"/>
      <c r="V45" s="8"/>
    </row>
    <row r="46" spans="19:22" x14ac:dyDescent="0.25">
      <c r="S46" s="6"/>
      <c r="T46" s="8"/>
      <c r="U46" s="8"/>
      <c r="V46" s="8"/>
    </row>
    <row r="47" spans="19:22" x14ac:dyDescent="0.25">
      <c r="S47" s="6"/>
      <c r="T47" s="8"/>
      <c r="U47" s="8"/>
      <c r="V47" s="8"/>
    </row>
  </sheetData>
  <hyperlinks>
    <hyperlink ref="A1" location="home!A1" display="home" xr:uid="{3D552CDC-12C6-4484-9F8D-594AE9956FCF}"/>
    <hyperlink ref="S31" r:id="rId1" xr:uid="{E878473F-3227-44C9-A0C6-6A5B117471D6}"/>
  </hyperlinks>
  <pageMargins left="0.7" right="0.7" top="0.78740157499999996" bottom="0.78740157499999996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6F54A-C7EA-47FF-B1F3-F37966D0D9EA}">
  <dimension ref="A1:X32"/>
  <sheetViews>
    <sheetView workbookViewId="0">
      <selection activeCell="B35" sqref="B35"/>
    </sheetView>
  </sheetViews>
  <sheetFormatPr baseColWidth="10" defaultRowHeight="15" x14ac:dyDescent="0.25"/>
  <sheetData>
    <row r="1" spans="1:24" x14ac:dyDescent="0.25">
      <c r="A1" s="3" t="s">
        <v>59</v>
      </c>
      <c r="B1" t="s">
        <v>23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7</v>
      </c>
      <c r="R1" t="s">
        <v>6</v>
      </c>
      <c r="S1" t="s">
        <v>0</v>
      </c>
      <c r="T1" t="s">
        <v>1</v>
      </c>
      <c r="U1" t="s">
        <v>2</v>
      </c>
      <c r="V1" t="s">
        <v>3</v>
      </c>
      <c r="W1" t="s">
        <v>4</v>
      </c>
      <c r="X1" t="s">
        <v>5</v>
      </c>
    </row>
    <row r="2" spans="1:24" x14ac:dyDescent="0.25">
      <c r="B2" t="s">
        <v>8</v>
      </c>
      <c r="C2">
        <v>15091</v>
      </c>
      <c r="D2">
        <v>14518</v>
      </c>
      <c r="E2">
        <v>15353</v>
      </c>
      <c r="F2">
        <v>15522</v>
      </c>
      <c r="G2">
        <v>16036</v>
      </c>
      <c r="H2">
        <v>15645</v>
      </c>
      <c r="J2">
        <f>SUM(C$2:C2)</f>
        <v>15091</v>
      </c>
      <c r="K2">
        <f>SUM(D$2:D2)</f>
        <v>14518</v>
      </c>
      <c r="L2">
        <f>SUM(E$2:E2)</f>
        <v>15353</v>
      </c>
      <c r="M2">
        <f>SUM(F$2:F2)</f>
        <v>15522</v>
      </c>
      <c r="N2">
        <f>SUM(G$2:G2)</f>
        <v>16036</v>
      </c>
      <c r="O2">
        <f>SUM(H$2:H2)</f>
        <v>15645</v>
      </c>
      <c r="P2">
        <f>MEDIAN(K2:O2)</f>
        <v>15522</v>
      </c>
      <c r="R2" t="s">
        <v>8</v>
      </c>
      <c r="S2">
        <f t="shared" ref="S2:S13" si="0">J2-$P2</f>
        <v>-431</v>
      </c>
      <c r="T2">
        <f t="shared" ref="T2:T11" si="1">K2-$P2</f>
        <v>-1004</v>
      </c>
      <c r="U2">
        <f t="shared" ref="U2:U11" si="2">L2-$P2</f>
        <v>-169</v>
      </c>
      <c r="V2">
        <f t="shared" ref="V2:V11" si="3">M2-$P2</f>
        <v>0</v>
      </c>
      <c r="W2">
        <f t="shared" ref="W2:W11" si="4">N2-$P2</f>
        <v>514</v>
      </c>
      <c r="X2">
        <f t="shared" ref="X2:X11" si="5">O2-$P2</f>
        <v>123</v>
      </c>
    </row>
    <row r="3" spans="1:24" x14ac:dyDescent="0.25">
      <c r="B3" t="s">
        <v>9</v>
      </c>
      <c r="C3">
        <v>13439</v>
      </c>
      <c r="D3">
        <v>13680</v>
      </c>
      <c r="E3">
        <v>13813</v>
      </c>
      <c r="F3">
        <v>13433</v>
      </c>
      <c r="G3">
        <v>13847</v>
      </c>
      <c r="H3">
        <v>13824</v>
      </c>
      <c r="J3">
        <f>SUM(C$2:C3)</f>
        <v>28530</v>
      </c>
      <c r="K3">
        <f>SUM(D$2:D3)</f>
        <v>28198</v>
      </c>
      <c r="L3">
        <f>SUM(E$2:E3)</f>
        <v>29166</v>
      </c>
      <c r="M3">
        <f>SUM(F$2:F3)</f>
        <v>28955</v>
      </c>
      <c r="N3">
        <f>SUM(G$2:G3)</f>
        <v>29883</v>
      </c>
      <c r="O3">
        <f>SUM(H$2:H3)</f>
        <v>29469</v>
      </c>
      <c r="P3">
        <f t="shared" ref="P3:P13" si="6">MEDIAN(K3:O3)</f>
        <v>29166</v>
      </c>
      <c r="R3" t="s">
        <v>9</v>
      </c>
      <c r="S3">
        <f t="shared" si="0"/>
        <v>-636</v>
      </c>
      <c r="T3">
        <f t="shared" si="1"/>
        <v>-968</v>
      </c>
      <c r="U3">
        <f t="shared" si="2"/>
        <v>0</v>
      </c>
      <c r="V3">
        <f t="shared" si="3"/>
        <v>-211</v>
      </c>
      <c r="W3">
        <f t="shared" si="4"/>
        <v>717</v>
      </c>
      <c r="X3">
        <f t="shared" si="5"/>
        <v>303</v>
      </c>
    </row>
    <row r="4" spans="1:24" x14ac:dyDescent="0.25">
      <c r="B4" t="s">
        <v>10</v>
      </c>
      <c r="C4">
        <v>15262</v>
      </c>
      <c r="D4">
        <v>15798</v>
      </c>
      <c r="E4">
        <v>14709</v>
      </c>
      <c r="F4">
        <v>14885</v>
      </c>
      <c r="G4">
        <v>15076</v>
      </c>
      <c r="H4">
        <v>15142</v>
      </c>
      <c r="J4">
        <f>SUM(C$2:C4)</f>
        <v>43792</v>
      </c>
      <c r="K4">
        <f>SUM(D$2:D4)</f>
        <v>43996</v>
      </c>
      <c r="L4">
        <f>SUM(E$2:E4)</f>
        <v>43875</v>
      </c>
      <c r="M4">
        <f>SUM(F$2:F4)</f>
        <v>43840</v>
      </c>
      <c r="N4">
        <f>SUM(G$2:G4)</f>
        <v>44959</v>
      </c>
      <c r="O4">
        <f>SUM(H$2:H4)</f>
        <v>44611</v>
      </c>
      <c r="P4">
        <f t="shared" si="6"/>
        <v>43996</v>
      </c>
      <c r="R4" t="s">
        <v>10</v>
      </c>
      <c r="S4">
        <f t="shared" si="0"/>
        <v>-204</v>
      </c>
      <c r="T4">
        <f t="shared" si="1"/>
        <v>0</v>
      </c>
      <c r="U4">
        <f t="shared" si="2"/>
        <v>-121</v>
      </c>
      <c r="V4">
        <f t="shared" si="3"/>
        <v>-156</v>
      </c>
      <c r="W4">
        <f t="shared" si="4"/>
        <v>963</v>
      </c>
      <c r="X4">
        <f t="shared" si="5"/>
        <v>615</v>
      </c>
    </row>
    <row r="5" spans="1:24" x14ac:dyDescent="0.25">
      <c r="B5" t="s">
        <v>11</v>
      </c>
      <c r="C5">
        <v>14216</v>
      </c>
      <c r="D5">
        <v>14917</v>
      </c>
      <c r="E5">
        <v>14111</v>
      </c>
      <c r="F5">
        <v>14370</v>
      </c>
      <c r="G5">
        <v>14241</v>
      </c>
      <c r="H5">
        <v>13942</v>
      </c>
      <c r="J5">
        <f>SUM(C$2:C5)</f>
        <v>58008</v>
      </c>
      <c r="K5">
        <f>SUM(D$2:D5)</f>
        <v>58913</v>
      </c>
      <c r="L5">
        <f>SUM(E$2:E5)</f>
        <v>57986</v>
      </c>
      <c r="M5">
        <f>SUM(F$2:F5)</f>
        <v>58210</v>
      </c>
      <c r="N5">
        <f>SUM(G$2:G5)</f>
        <v>59200</v>
      </c>
      <c r="O5">
        <f>SUM(H$2:H5)</f>
        <v>58553</v>
      </c>
      <c r="P5">
        <f t="shared" si="6"/>
        <v>58553</v>
      </c>
      <c r="R5" t="s">
        <v>11</v>
      </c>
      <c r="S5">
        <f t="shared" si="0"/>
        <v>-545</v>
      </c>
      <c r="T5">
        <f t="shared" si="1"/>
        <v>360</v>
      </c>
      <c r="U5">
        <f t="shared" si="2"/>
        <v>-567</v>
      </c>
      <c r="V5">
        <f t="shared" si="3"/>
        <v>-343</v>
      </c>
      <c r="W5">
        <f t="shared" si="4"/>
        <v>647</v>
      </c>
      <c r="X5">
        <f t="shared" si="5"/>
        <v>0</v>
      </c>
    </row>
    <row r="6" spans="1:24" x14ac:dyDescent="0.25">
      <c r="B6" t="s">
        <v>12</v>
      </c>
      <c r="C6">
        <v>14699</v>
      </c>
      <c r="D6">
        <v>15053</v>
      </c>
      <c r="E6">
        <v>14364</v>
      </c>
      <c r="F6">
        <v>14990</v>
      </c>
      <c r="G6">
        <v>14655</v>
      </c>
      <c r="H6">
        <v>14606</v>
      </c>
      <c r="J6">
        <f>SUM(C$2:C6)</f>
        <v>72707</v>
      </c>
      <c r="K6">
        <f>SUM(D$2:D6)</f>
        <v>73966</v>
      </c>
      <c r="L6">
        <f>SUM(E$2:E6)</f>
        <v>72350</v>
      </c>
      <c r="M6">
        <f>SUM(F$2:F6)</f>
        <v>73200</v>
      </c>
      <c r="N6">
        <f>SUM(G$2:G6)</f>
        <v>73855</v>
      </c>
      <c r="O6">
        <f>SUM(H$2:H6)</f>
        <v>73159</v>
      </c>
      <c r="P6">
        <f t="shared" si="6"/>
        <v>73200</v>
      </c>
      <c r="R6" t="s">
        <v>12</v>
      </c>
      <c r="S6">
        <f t="shared" si="0"/>
        <v>-493</v>
      </c>
      <c r="T6">
        <f t="shared" si="1"/>
        <v>766</v>
      </c>
      <c r="U6">
        <f t="shared" si="2"/>
        <v>-850</v>
      </c>
      <c r="V6">
        <f t="shared" si="3"/>
        <v>0</v>
      </c>
      <c r="W6">
        <f t="shared" si="4"/>
        <v>655</v>
      </c>
      <c r="X6">
        <f t="shared" si="5"/>
        <v>-41</v>
      </c>
    </row>
    <row r="7" spans="1:24" x14ac:dyDescent="0.25">
      <c r="B7" t="s">
        <v>13</v>
      </c>
      <c r="C7">
        <v>14799</v>
      </c>
      <c r="D7">
        <v>14884</v>
      </c>
      <c r="E7">
        <v>14550</v>
      </c>
      <c r="F7">
        <v>14404</v>
      </c>
      <c r="G7">
        <v>14528</v>
      </c>
      <c r="H7">
        <v>14830</v>
      </c>
      <c r="J7">
        <f>SUM(C$2:C7)</f>
        <v>87506</v>
      </c>
      <c r="K7">
        <f>SUM(D$2:D7)</f>
        <v>88850</v>
      </c>
      <c r="L7">
        <f>SUM(E$2:E7)</f>
        <v>86900</v>
      </c>
      <c r="M7">
        <f>SUM(F$2:F7)</f>
        <v>87604</v>
      </c>
      <c r="N7">
        <f>SUM(G$2:G7)</f>
        <v>88383</v>
      </c>
      <c r="O7">
        <f>SUM(H$2:H7)</f>
        <v>87989</v>
      </c>
      <c r="P7">
        <f t="shared" si="6"/>
        <v>87989</v>
      </c>
      <c r="R7" t="s">
        <v>13</v>
      </c>
      <c r="S7">
        <f t="shared" si="0"/>
        <v>-483</v>
      </c>
      <c r="T7">
        <f t="shared" si="1"/>
        <v>861</v>
      </c>
      <c r="U7">
        <f t="shared" si="2"/>
        <v>-1089</v>
      </c>
      <c r="V7">
        <f t="shared" si="3"/>
        <v>-385</v>
      </c>
      <c r="W7">
        <f t="shared" si="4"/>
        <v>394</v>
      </c>
      <c r="X7">
        <f t="shared" si="5"/>
        <v>0</v>
      </c>
    </row>
    <row r="8" spans="1:24" x14ac:dyDescent="0.25">
      <c r="B8" t="s">
        <v>14</v>
      </c>
      <c r="C8">
        <v>15629</v>
      </c>
      <c r="D8">
        <v>15883</v>
      </c>
      <c r="E8">
        <v>15046</v>
      </c>
      <c r="F8">
        <v>15669</v>
      </c>
      <c r="G8">
        <v>16086</v>
      </c>
      <c r="H8">
        <v>15710</v>
      </c>
      <c r="J8">
        <f>SUM(C$2:C8)</f>
        <v>103135</v>
      </c>
      <c r="K8">
        <f>SUM(D$2:D8)</f>
        <v>104733</v>
      </c>
      <c r="L8">
        <f>SUM(E$2:E8)</f>
        <v>101946</v>
      </c>
      <c r="M8">
        <f>SUM(F$2:F8)</f>
        <v>103273</v>
      </c>
      <c r="N8">
        <f>SUM(G$2:G8)</f>
        <v>104469</v>
      </c>
      <c r="O8">
        <f>SUM(H$2:H8)</f>
        <v>103699</v>
      </c>
      <c r="P8">
        <f t="shared" si="6"/>
        <v>103699</v>
      </c>
      <c r="R8" t="s">
        <v>14</v>
      </c>
      <c r="S8">
        <f t="shared" si="0"/>
        <v>-564</v>
      </c>
      <c r="T8">
        <f t="shared" si="1"/>
        <v>1034</v>
      </c>
      <c r="U8">
        <f t="shared" si="2"/>
        <v>-1753</v>
      </c>
      <c r="V8">
        <f t="shared" si="3"/>
        <v>-426</v>
      </c>
      <c r="W8">
        <f t="shared" si="4"/>
        <v>770</v>
      </c>
      <c r="X8">
        <f t="shared" si="5"/>
        <v>0</v>
      </c>
    </row>
    <row r="9" spans="1:24" x14ac:dyDescent="0.25">
      <c r="B9" t="s">
        <v>15</v>
      </c>
      <c r="C9">
        <v>16271</v>
      </c>
      <c r="D9">
        <v>16987</v>
      </c>
      <c r="E9">
        <v>15157</v>
      </c>
      <c r="F9">
        <v>15982</v>
      </c>
      <c r="G9">
        <v>16807</v>
      </c>
      <c r="H9">
        <v>16168</v>
      </c>
      <c r="J9">
        <f>SUM(C$2:C9)</f>
        <v>119406</v>
      </c>
      <c r="K9">
        <f>SUM(D$2:D9)</f>
        <v>121720</v>
      </c>
      <c r="L9">
        <f>SUM(E$2:E9)</f>
        <v>117103</v>
      </c>
      <c r="M9">
        <f>SUM(F$2:F9)</f>
        <v>119255</v>
      </c>
      <c r="N9">
        <f>SUM(G$2:G9)</f>
        <v>121276</v>
      </c>
      <c r="O9">
        <f>SUM(H$2:H9)</f>
        <v>119867</v>
      </c>
      <c r="P9">
        <f t="shared" si="6"/>
        <v>119867</v>
      </c>
      <c r="R9" t="s">
        <v>15</v>
      </c>
      <c r="S9">
        <f t="shared" si="0"/>
        <v>-461</v>
      </c>
      <c r="T9">
        <f t="shared" si="1"/>
        <v>1853</v>
      </c>
      <c r="U9">
        <f t="shared" si="2"/>
        <v>-2764</v>
      </c>
      <c r="V9">
        <f t="shared" si="3"/>
        <v>-612</v>
      </c>
      <c r="W9">
        <f t="shared" si="4"/>
        <v>1409</v>
      </c>
      <c r="X9">
        <f t="shared" si="5"/>
        <v>0</v>
      </c>
    </row>
    <row r="10" spans="1:24" x14ac:dyDescent="0.25">
      <c r="B10" t="s">
        <v>16</v>
      </c>
      <c r="C10">
        <v>15082</v>
      </c>
      <c r="D10">
        <v>16724</v>
      </c>
      <c r="E10">
        <v>15420</v>
      </c>
      <c r="F10">
        <v>15962</v>
      </c>
      <c r="G10">
        <v>15797</v>
      </c>
      <c r="H10">
        <v>15700</v>
      </c>
      <c r="J10">
        <f>SUM(C$2:C10)</f>
        <v>134488</v>
      </c>
      <c r="K10">
        <f>SUM(D$2:D10)</f>
        <v>138444</v>
      </c>
      <c r="L10">
        <f>SUM(E$2:E10)</f>
        <v>132523</v>
      </c>
      <c r="M10">
        <f>SUM(F$2:F10)</f>
        <v>135217</v>
      </c>
      <c r="N10">
        <f>SUM(G$2:G10)</f>
        <v>137073</v>
      </c>
      <c r="O10">
        <f>SUM(H$2:H10)</f>
        <v>135567</v>
      </c>
      <c r="P10">
        <f t="shared" si="6"/>
        <v>135567</v>
      </c>
      <c r="R10" t="s">
        <v>16</v>
      </c>
      <c r="S10">
        <f t="shared" si="0"/>
        <v>-1079</v>
      </c>
      <c r="T10">
        <f t="shared" si="1"/>
        <v>2877</v>
      </c>
      <c r="U10">
        <f t="shared" si="2"/>
        <v>-3044</v>
      </c>
      <c r="V10">
        <f t="shared" si="3"/>
        <v>-350</v>
      </c>
      <c r="W10">
        <f t="shared" si="4"/>
        <v>1506</v>
      </c>
      <c r="X10">
        <f t="shared" si="5"/>
        <v>0</v>
      </c>
    </row>
    <row r="11" spans="1:24" x14ac:dyDescent="0.25">
      <c r="B11" t="s">
        <v>17</v>
      </c>
      <c r="C11">
        <v>15533</v>
      </c>
      <c r="D11">
        <v>15855</v>
      </c>
      <c r="E11">
        <v>15427</v>
      </c>
      <c r="F11">
        <v>16129</v>
      </c>
      <c r="G11">
        <v>16216</v>
      </c>
      <c r="H11">
        <v>16482</v>
      </c>
      <c r="J11">
        <f>SUM(C$2:C11)</f>
        <v>150021</v>
      </c>
      <c r="K11">
        <f>SUM(D$2:D11)</f>
        <v>154299</v>
      </c>
      <c r="L11">
        <f>SUM(E$2:E11)</f>
        <v>147950</v>
      </c>
      <c r="M11">
        <f>SUM(F$2:F11)</f>
        <v>151346</v>
      </c>
      <c r="N11">
        <f>SUM(G$2:G11)</f>
        <v>153289</v>
      </c>
      <c r="O11">
        <f>SUM(H$2:H11)</f>
        <v>152049</v>
      </c>
      <c r="P11">
        <f t="shared" si="6"/>
        <v>152049</v>
      </c>
      <c r="R11" t="s">
        <v>17</v>
      </c>
      <c r="S11">
        <f t="shared" si="0"/>
        <v>-2028</v>
      </c>
      <c r="T11">
        <f t="shared" si="1"/>
        <v>2250</v>
      </c>
      <c r="U11">
        <f t="shared" si="2"/>
        <v>-4099</v>
      </c>
      <c r="V11">
        <f t="shared" si="3"/>
        <v>-703</v>
      </c>
      <c r="W11">
        <f t="shared" si="4"/>
        <v>1240</v>
      </c>
      <c r="X11">
        <f t="shared" si="5"/>
        <v>0</v>
      </c>
    </row>
    <row r="12" spans="1:24" x14ac:dyDescent="0.25">
      <c r="B12" t="s">
        <v>18</v>
      </c>
      <c r="C12">
        <v>15311</v>
      </c>
      <c r="D12">
        <v>14804</v>
      </c>
      <c r="E12">
        <v>14741</v>
      </c>
      <c r="F12">
        <v>15043</v>
      </c>
      <c r="G12">
        <v>15401</v>
      </c>
      <c r="H12">
        <v>15847</v>
      </c>
      <c r="J12">
        <f>SUM(C$2:C12)</f>
        <v>165332</v>
      </c>
      <c r="K12">
        <f>SUM(D$2:D12)</f>
        <v>169103</v>
      </c>
      <c r="L12">
        <f>SUM(E$2:E12)</f>
        <v>162691</v>
      </c>
      <c r="M12">
        <f>SUM(F$2:F12)</f>
        <v>166389</v>
      </c>
      <c r="N12">
        <f>SUM(G$2:G12)</f>
        <v>168690</v>
      </c>
      <c r="O12">
        <f>SUM(H$2:H12)</f>
        <v>167896</v>
      </c>
      <c r="P12">
        <f t="shared" si="6"/>
        <v>167896</v>
      </c>
      <c r="R12" t="s">
        <v>18</v>
      </c>
      <c r="S12">
        <f t="shared" si="0"/>
        <v>-2564</v>
      </c>
      <c r="T12">
        <f t="shared" ref="T12:X13" si="7">K12-$P12</f>
        <v>1207</v>
      </c>
      <c r="U12">
        <f t="shared" si="7"/>
        <v>-5205</v>
      </c>
      <c r="V12">
        <f t="shared" si="7"/>
        <v>-1507</v>
      </c>
      <c r="W12">
        <f t="shared" si="7"/>
        <v>794</v>
      </c>
      <c r="X12">
        <f t="shared" si="7"/>
        <v>0</v>
      </c>
    </row>
    <row r="13" spans="1:24" x14ac:dyDescent="0.25">
      <c r="B13" t="s">
        <v>19</v>
      </c>
      <c r="C13">
        <v>15651</v>
      </c>
      <c r="D13">
        <v>15953</v>
      </c>
      <c r="E13">
        <v>14616</v>
      </c>
      <c r="F13">
        <v>15627</v>
      </c>
      <c r="G13">
        <v>15680</v>
      </c>
      <c r="H13">
        <v>15752</v>
      </c>
      <c r="J13">
        <f>SUM(C$2:C13)</f>
        <v>180983</v>
      </c>
      <c r="K13">
        <f>SUM(D$2:D13)</f>
        <v>185056</v>
      </c>
      <c r="L13">
        <f>SUM(E$2:E13)</f>
        <v>177307</v>
      </c>
      <c r="M13">
        <f>SUM(F$2:F13)</f>
        <v>182016</v>
      </c>
      <c r="N13">
        <f>SUM(G$2:G13)</f>
        <v>184370</v>
      </c>
      <c r="O13">
        <f>SUM(H$2:H13)</f>
        <v>183648</v>
      </c>
      <c r="P13">
        <f t="shared" si="6"/>
        <v>183648</v>
      </c>
      <c r="R13" t="s">
        <v>19</v>
      </c>
      <c r="S13">
        <f t="shared" si="0"/>
        <v>-2665</v>
      </c>
      <c r="T13">
        <f t="shared" si="7"/>
        <v>1408</v>
      </c>
      <c r="U13">
        <f t="shared" si="7"/>
        <v>-6341</v>
      </c>
      <c r="V13">
        <f t="shared" si="7"/>
        <v>-1632</v>
      </c>
      <c r="W13">
        <f t="shared" si="7"/>
        <v>722</v>
      </c>
      <c r="X13">
        <f t="shared" si="7"/>
        <v>0</v>
      </c>
    </row>
    <row r="16" spans="1:24" x14ac:dyDescent="0.25">
      <c r="B16" t="s">
        <v>22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J16" t="s">
        <v>0</v>
      </c>
      <c r="K16" t="s">
        <v>1</v>
      </c>
      <c r="L16" t="s">
        <v>2</v>
      </c>
      <c r="M16" t="s">
        <v>3</v>
      </c>
      <c r="N16" t="s">
        <v>4</v>
      </c>
      <c r="O16" t="s">
        <v>5</v>
      </c>
      <c r="P16" t="s">
        <v>7</v>
      </c>
      <c r="R16" t="s">
        <v>6</v>
      </c>
      <c r="S16" t="s">
        <v>0</v>
      </c>
      <c r="T16" t="s">
        <v>1</v>
      </c>
      <c r="U16" t="s">
        <v>2</v>
      </c>
      <c r="V16" t="s">
        <v>3</v>
      </c>
      <c r="W16" t="s">
        <v>4</v>
      </c>
      <c r="X16" t="s">
        <v>5</v>
      </c>
    </row>
    <row r="17" spans="2:24" x14ac:dyDescent="0.25">
      <c r="B17" t="s">
        <v>8</v>
      </c>
      <c r="C17">
        <v>5725</v>
      </c>
      <c r="D17">
        <v>5505</v>
      </c>
      <c r="E17">
        <v>4609</v>
      </c>
      <c r="F17">
        <v>4846</v>
      </c>
      <c r="G17">
        <v>4526</v>
      </c>
      <c r="H17">
        <v>4934</v>
      </c>
      <c r="J17">
        <f>SUM(C$17:C17)</f>
        <v>5725</v>
      </c>
      <c r="K17">
        <f>SUM(D$17:D17)</f>
        <v>5505</v>
      </c>
      <c r="L17">
        <f>SUM(E$17:E17)</f>
        <v>4609</v>
      </c>
      <c r="M17">
        <f>SUM(F$17:F17)</f>
        <v>4846</v>
      </c>
      <c r="N17">
        <f>SUM(G$17:G17)</f>
        <v>4526</v>
      </c>
      <c r="O17">
        <f>SUM(H$17:H17)</f>
        <v>4934</v>
      </c>
      <c r="P17">
        <f t="shared" ref="P17:P28" si="8">MEDIAN(K17:O17)</f>
        <v>4846</v>
      </c>
      <c r="R17" t="s">
        <v>8</v>
      </c>
      <c r="S17">
        <f t="shared" ref="S17:X28" si="9">J17-$P17</f>
        <v>879</v>
      </c>
      <c r="T17">
        <f t="shared" si="9"/>
        <v>659</v>
      </c>
      <c r="U17">
        <f t="shared" si="9"/>
        <v>-237</v>
      </c>
      <c r="V17">
        <f t="shared" si="9"/>
        <v>0</v>
      </c>
      <c r="W17">
        <f t="shared" si="9"/>
        <v>-320</v>
      </c>
      <c r="X17">
        <f t="shared" si="9"/>
        <v>88</v>
      </c>
    </row>
    <row r="18" spans="2:24" x14ac:dyDescent="0.25">
      <c r="B18" t="s">
        <v>9</v>
      </c>
      <c r="C18">
        <v>5469</v>
      </c>
      <c r="D18">
        <v>4545</v>
      </c>
      <c r="E18">
        <v>3986</v>
      </c>
      <c r="F18">
        <v>4093</v>
      </c>
      <c r="G18">
        <v>3929</v>
      </c>
      <c r="H18">
        <v>4055</v>
      </c>
      <c r="J18">
        <f>SUM(C$17:C18)</f>
        <v>11194</v>
      </c>
      <c r="K18">
        <f>SUM(D$17:D18)</f>
        <v>10050</v>
      </c>
      <c r="L18">
        <f>SUM(E$17:E18)</f>
        <v>8595</v>
      </c>
      <c r="M18">
        <f>SUM(F$17:F18)</f>
        <v>8939</v>
      </c>
      <c r="N18">
        <f>SUM(G$17:G18)</f>
        <v>8455</v>
      </c>
      <c r="O18">
        <f>SUM(H$17:H18)</f>
        <v>8989</v>
      </c>
      <c r="P18">
        <f t="shared" si="8"/>
        <v>8939</v>
      </c>
      <c r="R18" t="s">
        <v>9</v>
      </c>
      <c r="S18">
        <f t="shared" si="9"/>
        <v>2255</v>
      </c>
      <c r="T18">
        <f t="shared" si="9"/>
        <v>1111</v>
      </c>
      <c r="U18">
        <f t="shared" si="9"/>
        <v>-344</v>
      </c>
      <c r="V18">
        <f t="shared" si="9"/>
        <v>0</v>
      </c>
      <c r="W18">
        <f t="shared" si="9"/>
        <v>-484</v>
      </c>
      <c r="X18">
        <f t="shared" si="9"/>
        <v>50</v>
      </c>
    </row>
    <row r="19" spans="2:24" x14ac:dyDescent="0.25">
      <c r="B19" t="s">
        <v>10</v>
      </c>
      <c r="C19">
        <v>4650</v>
      </c>
      <c r="D19">
        <v>4495</v>
      </c>
      <c r="E19">
        <v>4209</v>
      </c>
      <c r="F19">
        <v>4340</v>
      </c>
      <c r="G19">
        <v>4002</v>
      </c>
      <c r="H19">
        <v>4095</v>
      </c>
      <c r="J19">
        <f>SUM(C$17:C19)</f>
        <v>15844</v>
      </c>
      <c r="K19">
        <f>SUM(D$17:D19)</f>
        <v>14545</v>
      </c>
      <c r="L19">
        <f>SUM(E$17:E19)</f>
        <v>12804</v>
      </c>
      <c r="M19">
        <f>SUM(F$17:F19)</f>
        <v>13279</v>
      </c>
      <c r="N19">
        <f>SUM(G$17:G19)</f>
        <v>12457</v>
      </c>
      <c r="O19">
        <f>SUM(H$17:H19)</f>
        <v>13084</v>
      </c>
      <c r="P19">
        <f t="shared" si="8"/>
        <v>13084</v>
      </c>
      <c r="R19" t="s">
        <v>10</v>
      </c>
      <c r="S19">
        <f t="shared" si="9"/>
        <v>2760</v>
      </c>
      <c r="T19">
        <f t="shared" si="9"/>
        <v>1461</v>
      </c>
      <c r="U19">
        <f t="shared" si="9"/>
        <v>-280</v>
      </c>
      <c r="V19">
        <f t="shared" si="9"/>
        <v>195</v>
      </c>
      <c r="W19">
        <f t="shared" si="9"/>
        <v>-627</v>
      </c>
      <c r="X19">
        <f t="shared" si="9"/>
        <v>0</v>
      </c>
    </row>
    <row r="20" spans="2:24" x14ac:dyDescent="0.25">
      <c r="B20" t="s">
        <v>11</v>
      </c>
      <c r="C20">
        <v>4142</v>
      </c>
      <c r="D20">
        <v>4021</v>
      </c>
      <c r="E20">
        <v>3947</v>
      </c>
      <c r="F20">
        <v>3843</v>
      </c>
      <c r="G20">
        <v>3495</v>
      </c>
      <c r="H20">
        <v>3739</v>
      </c>
      <c r="J20">
        <f>SUM(C$17:C20)</f>
        <v>19986</v>
      </c>
      <c r="K20">
        <f>SUM(D$17:D20)</f>
        <v>18566</v>
      </c>
      <c r="L20">
        <f>SUM(E$17:E20)</f>
        <v>16751</v>
      </c>
      <c r="M20">
        <f>SUM(F$17:F20)</f>
        <v>17122</v>
      </c>
      <c r="N20">
        <f>SUM(G$17:G20)</f>
        <v>15952</v>
      </c>
      <c r="O20">
        <f>SUM(H$17:H20)</f>
        <v>16823</v>
      </c>
      <c r="P20">
        <f t="shared" si="8"/>
        <v>16823</v>
      </c>
      <c r="R20" t="s">
        <v>11</v>
      </c>
      <c r="S20">
        <f t="shared" si="9"/>
        <v>3163</v>
      </c>
      <c r="T20">
        <f t="shared" si="9"/>
        <v>1743</v>
      </c>
      <c r="U20">
        <f t="shared" si="9"/>
        <v>-72</v>
      </c>
      <c r="V20">
        <f t="shared" si="9"/>
        <v>299</v>
      </c>
      <c r="W20">
        <f t="shared" si="9"/>
        <v>-871</v>
      </c>
      <c r="X20">
        <f t="shared" si="9"/>
        <v>0</v>
      </c>
    </row>
    <row r="21" spans="2:24" x14ac:dyDescent="0.25">
      <c r="B21" t="s">
        <v>12</v>
      </c>
      <c r="C21">
        <v>3931</v>
      </c>
      <c r="D21">
        <v>3845</v>
      </c>
      <c r="E21">
        <v>3896</v>
      </c>
      <c r="F21">
        <v>3810</v>
      </c>
      <c r="G21">
        <v>3608</v>
      </c>
      <c r="H21">
        <v>3529</v>
      </c>
      <c r="J21">
        <f>SUM(C$17:C21)</f>
        <v>23917</v>
      </c>
      <c r="K21">
        <f>SUM(D$17:D21)</f>
        <v>22411</v>
      </c>
      <c r="L21">
        <f>SUM(E$17:E21)</f>
        <v>20647</v>
      </c>
      <c r="M21">
        <f>SUM(F$17:F21)</f>
        <v>20932</v>
      </c>
      <c r="N21">
        <f>SUM(G$17:G21)</f>
        <v>19560</v>
      </c>
      <c r="O21">
        <f>SUM(H$17:H21)</f>
        <v>20352</v>
      </c>
      <c r="P21">
        <f t="shared" si="8"/>
        <v>20647</v>
      </c>
      <c r="R21" t="s">
        <v>12</v>
      </c>
      <c r="S21">
        <f t="shared" si="9"/>
        <v>3270</v>
      </c>
      <c r="T21">
        <f t="shared" si="9"/>
        <v>1764</v>
      </c>
      <c r="U21">
        <f t="shared" si="9"/>
        <v>0</v>
      </c>
      <c r="V21">
        <f t="shared" si="9"/>
        <v>285</v>
      </c>
      <c r="W21">
        <f t="shared" si="9"/>
        <v>-1087</v>
      </c>
      <c r="X21">
        <f t="shared" si="9"/>
        <v>-295</v>
      </c>
    </row>
    <row r="22" spans="2:24" x14ac:dyDescent="0.25">
      <c r="B22" t="s">
        <v>13</v>
      </c>
      <c r="C22">
        <v>3664</v>
      </c>
      <c r="D22">
        <v>3527</v>
      </c>
      <c r="E22">
        <v>3428</v>
      </c>
      <c r="F22">
        <v>3364</v>
      </c>
      <c r="G22">
        <v>3359</v>
      </c>
      <c r="H22">
        <v>3339</v>
      </c>
      <c r="J22">
        <f>SUM(C$17:C22)</f>
        <v>27581</v>
      </c>
      <c r="K22">
        <f>SUM(D$17:D22)</f>
        <v>25938</v>
      </c>
      <c r="L22">
        <f>SUM(E$17:E22)</f>
        <v>24075</v>
      </c>
      <c r="M22">
        <f>SUM(F$17:F22)</f>
        <v>24296</v>
      </c>
      <c r="N22">
        <f>SUM(G$17:G22)</f>
        <v>22919</v>
      </c>
      <c r="O22">
        <f>SUM(H$17:H22)</f>
        <v>23691</v>
      </c>
      <c r="P22">
        <f t="shared" si="8"/>
        <v>24075</v>
      </c>
      <c r="R22" t="s">
        <v>13</v>
      </c>
      <c r="S22">
        <f t="shared" si="9"/>
        <v>3506</v>
      </c>
      <c r="T22">
        <f t="shared" si="9"/>
        <v>1863</v>
      </c>
      <c r="U22">
        <f t="shared" si="9"/>
        <v>0</v>
      </c>
      <c r="V22">
        <f t="shared" si="9"/>
        <v>221</v>
      </c>
      <c r="W22">
        <f t="shared" si="9"/>
        <v>-1156</v>
      </c>
      <c r="X22">
        <f t="shared" si="9"/>
        <v>-384</v>
      </c>
    </row>
    <row r="23" spans="2:24" x14ac:dyDescent="0.25">
      <c r="B23" t="s">
        <v>14</v>
      </c>
      <c r="C23">
        <v>4219</v>
      </c>
      <c r="D23">
        <v>3746</v>
      </c>
      <c r="E23">
        <v>3711</v>
      </c>
      <c r="F23">
        <v>3477</v>
      </c>
      <c r="G23">
        <v>3519</v>
      </c>
      <c r="H23">
        <v>3437</v>
      </c>
      <c r="J23">
        <f>SUM(C$17:C23)</f>
        <v>31800</v>
      </c>
      <c r="K23">
        <f>SUM(D$17:D23)</f>
        <v>29684</v>
      </c>
      <c r="L23">
        <f>SUM(E$17:E23)</f>
        <v>27786</v>
      </c>
      <c r="M23">
        <f>SUM(F$17:F23)</f>
        <v>27773</v>
      </c>
      <c r="N23">
        <f>SUM(G$17:G23)</f>
        <v>26438</v>
      </c>
      <c r="O23">
        <f>SUM(H$17:H23)</f>
        <v>27128</v>
      </c>
      <c r="P23">
        <f t="shared" si="8"/>
        <v>27773</v>
      </c>
      <c r="R23" t="s">
        <v>14</v>
      </c>
      <c r="S23">
        <f t="shared" si="9"/>
        <v>4027</v>
      </c>
      <c r="T23">
        <f t="shared" si="9"/>
        <v>1911</v>
      </c>
      <c r="U23">
        <f t="shared" si="9"/>
        <v>13</v>
      </c>
      <c r="V23">
        <f t="shared" si="9"/>
        <v>0</v>
      </c>
      <c r="W23">
        <f t="shared" si="9"/>
        <v>-1335</v>
      </c>
      <c r="X23">
        <f t="shared" si="9"/>
        <v>-645</v>
      </c>
    </row>
    <row r="24" spans="2:24" x14ac:dyDescent="0.25">
      <c r="B24" t="s">
        <v>15</v>
      </c>
      <c r="C24">
        <v>3933</v>
      </c>
      <c r="D24">
        <v>4518</v>
      </c>
      <c r="E24">
        <v>4031</v>
      </c>
      <c r="F24">
        <v>3526</v>
      </c>
      <c r="G24">
        <v>3553</v>
      </c>
      <c r="H24">
        <v>3320</v>
      </c>
      <c r="J24">
        <f>SUM(C$17:C24)</f>
        <v>35733</v>
      </c>
      <c r="K24">
        <f>SUM(D$17:D24)</f>
        <v>34202</v>
      </c>
      <c r="L24">
        <f>SUM(E$17:E24)</f>
        <v>31817</v>
      </c>
      <c r="M24">
        <f>SUM(F$17:F24)</f>
        <v>31299</v>
      </c>
      <c r="N24">
        <f>SUM(G$17:G24)</f>
        <v>29991</v>
      </c>
      <c r="O24">
        <f>SUM(H$17:H24)</f>
        <v>30448</v>
      </c>
      <c r="P24">
        <f t="shared" si="8"/>
        <v>31299</v>
      </c>
      <c r="R24" t="s">
        <v>15</v>
      </c>
      <c r="S24">
        <f t="shared" si="9"/>
        <v>4434</v>
      </c>
      <c r="T24">
        <f t="shared" si="9"/>
        <v>2903</v>
      </c>
      <c r="U24">
        <f t="shared" si="9"/>
        <v>518</v>
      </c>
      <c r="V24">
        <f t="shared" si="9"/>
        <v>0</v>
      </c>
      <c r="W24">
        <f t="shared" si="9"/>
        <v>-1308</v>
      </c>
      <c r="X24">
        <f t="shared" si="9"/>
        <v>-851</v>
      </c>
    </row>
    <row r="25" spans="2:24" x14ac:dyDescent="0.25">
      <c r="B25" t="s">
        <v>16</v>
      </c>
      <c r="C25">
        <v>3660</v>
      </c>
      <c r="D25">
        <v>4305</v>
      </c>
      <c r="E25">
        <v>4174</v>
      </c>
      <c r="F25">
        <v>3430</v>
      </c>
      <c r="G25">
        <v>3426</v>
      </c>
      <c r="H25">
        <v>3250</v>
      </c>
      <c r="J25">
        <f>SUM(C$17:C25)</f>
        <v>39393</v>
      </c>
      <c r="K25">
        <f>SUM(D$17:D25)</f>
        <v>38507</v>
      </c>
      <c r="L25">
        <f>SUM(E$17:E25)</f>
        <v>35991</v>
      </c>
      <c r="M25">
        <f>SUM(F$17:F25)</f>
        <v>34729</v>
      </c>
      <c r="N25">
        <f>SUM(G$17:G25)</f>
        <v>33417</v>
      </c>
      <c r="O25">
        <f>SUM(H$17:H25)</f>
        <v>33698</v>
      </c>
      <c r="P25">
        <f t="shared" si="8"/>
        <v>34729</v>
      </c>
      <c r="R25" t="s">
        <v>16</v>
      </c>
      <c r="S25">
        <f t="shared" si="9"/>
        <v>4664</v>
      </c>
      <c r="T25">
        <f t="shared" si="9"/>
        <v>3778</v>
      </c>
      <c r="U25">
        <f t="shared" si="9"/>
        <v>1262</v>
      </c>
      <c r="V25">
        <f t="shared" si="9"/>
        <v>0</v>
      </c>
      <c r="W25">
        <f t="shared" si="9"/>
        <v>-1312</v>
      </c>
      <c r="X25">
        <f t="shared" si="9"/>
        <v>-1031</v>
      </c>
    </row>
    <row r="26" spans="2:24" x14ac:dyDescent="0.25">
      <c r="B26" t="s">
        <v>17</v>
      </c>
      <c r="C26">
        <v>3925</v>
      </c>
      <c r="D26">
        <v>4183</v>
      </c>
      <c r="E26">
        <v>4665</v>
      </c>
      <c r="F26">
        <v>3636</v>
      </c>
      <c r="G26">
        <v>3716</v>
      </c>
      <c r="H26">
        <v>3623</v>
      </c>
      <c r="J26">
        <f>SUM(C$17:C26)</f>
        <v>43318</v>
      </c>
      <c r="K26">
        <f>SUM(D$17:D26)</f>
        <v>42690</v>
      </c>
      <c r="L26">
        <f>SUM(E$17:E26)</f>
        <v>40656</v>
      </c>
      <c r="M26">
        <f>SUM(F$17:F26)</f>
        <v>38365</v>
      </c>
      <c r="N26">
        <f>SUM(G$17:G26)</f>
        <v>37133</v>
      </c>
      <c r="O26">
        <f>SUM(H$17:H26)</f>
        <v>37321</v>
      </c>
      <c r="P26">
        <f t="shared" si="8"/>
        <v>38365</v>
      </c>
      <c r="R26" t="s">
        <v>17</v>
      </c>
      <c r="S26">
        <f t="shared" si="9"/>
        <v>4953</v>
      </c>
      <c r="T26">
        <f t="shared" si="9"/>
        <v>4325</v>
      </c>
      <c r="U26">
        <f t="shared" si="9"/>
        <v>2291</v>
      </c>
      <c r="V26">
        <f t="shared" si="9"/>
        <v>0</v>
      </c>
      <c r="W26">
        <f t="shared" si="9"/>
        <v>-1232</v>
      </c>
      <c r="X26">
        <f t="shared" si="9"/>
        <v>-1044</v>
      </c>
    </row>
    <row r="27" spans="2:24" x14ac:dyDescent="0.25">
      <c r="B27" t="s">
        <v>18</v>
      </c>
      <c r="C27">
        <v>3857</v>
      </c>
      <c r="D27">
        <v>3839</v>
      </c>
      <c r="E27">
        <v>3846</v>
      </c>
      <c r="F27">
        <v>3706</v>
      </c>
      <c r="G27">
        <v>3715</v>
      </c>
      <c r="H27">
        <v>3595</v>
      </c>
      <c r="J27">
        <f>SUM(C$17:C27)</f>
        <v>47175</v>
      </c>
      <c r="K27">
        <f>SUM(D$17:D27)</f>
        <v>46529</v>
      </c>
      <c r="L27">
        <f>SUM(E$17:E27)</f>
        <v>44502</v>
      </c>
      <c r="M27">
        <f>SUM(F$17:F27)</f>
        <v>42071</v>
      </c>
      <c r="N27">
        <f>SUM(G$17:G27)</f>
        <v>40848</v>
      </c>
      <c r="O27">
        <f>SUM(H$17:H27)</f>
        <v>40916</v>
      </c>
      <c r="P27">
        <f t="shared" si="8"/>
        <v>42071</v>
      </c>
      <c r="R27" t="s">
        <v>18</v>
      </c>
      <c r="S27">
        <f t="shared" si="9"/>
        <v>5104</v>
      </c>
      <c r="T27">
        <f t="shared" si="9"/>
        <v>4458</v>
      </c>
      <c r="U27">
        <f t="shared" si="9"/>
        <v>2431</v>
      </c>
      <c r="V27">
        <f t="shared" si="9"/>
        <v>0</v>
      </c>
      <c r="W27">
        <f t="shared" si="9"/>
        <v>-1223</v>
      </c>
      <c r="X27">
        <f t="shared" si="9"/>
        <v>-1155</v>
      </c>
    </row>
    <row r="28" spans="2:24" x14ac:dyDescent="0.25">
      <c r="B28" t="s">
        <v>19</v>
      </c>
      <c r="D28">
        <v>4406</v>
      </c>
      <c r="E28">
        <v>4504</v>
      </c>
      <c r="F28">
        <v>4257</v>
      </c>
      <c r="G28">
        <v>4002</v>
      </c>
      <c r="H28">
        <v>4007</v>
      </c>
      <c r="K28">
        <f>SUM(D$17:D28)</f>
        <v>50935</v>
      </c>
      <c r="L28">
        <f>SUM(E$17:E28)</f>
        <v>49006</v>
      </c>
      <c r="M28">
        <f>SUM(F$17:F28)</f>
        <v>46328</v>
      </c>
      <c r="N28">
        <f>SUM(G$17:G28)</f>
        <v>44850</v>
      </c>
      <c r="O28">
        <f>SUM(H$17:H28)</f>
        <v>44923</v>
      </c>
      <c r="P28">
        <f t="shared" si="8"/>
        <v>46328</v>
      </c>
      <c r="R28" t="s">
        <v>19</v>
      </c>
      <c r="T28">
        <f t="shared" si="9"/>
        <v>4607</v>
      </c>
      <c r="U28">
        <f t="shared" si="9"/>
        <v>2678</v>
      </c>
      <c r="V28">
        <f t="shared" si="9"/>
        <v>0</v>
      </c>
      <c r="W28">
        <f t="shared" si="9"/>
        <v>-1478</v>
      </c>
      <c r="X28">
        <f t="shared" si="9"/>
        <v>-1405</v>
      </c>
    </row>
    <row r="31" spans="2:24" x14ac:dyDescent="0.25">
      <c r="B31" s="3" t="s">
        <v>80</v>
      </c>
    </row>
    <row r="32" spans="2:24" x14ac:dyDescent="0.25">
      <c r="B32" s="3" t="s">
        <v>81</v>
      </c>
    </row>
  </sheetData>
  <hyperlinks>
    <hyperlink ref="A1" location="home!A1" display="home" xr:uid="{DB97AC4F-DAEA-4D19-AAD1-A38AA47CF618}"/>
    <hyperlink ref="B31" r:id="rId1" xr:uid="{175EEE6C-7EEF-47A5-9F48-AC75FBF339FA}"/>
    <hyperlink ref="B32" r:id="rId2" xr:uid="{3958E81A-0519-4D61-9A8D-919F4301B48E}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C2CCA-596F-421D-9264-9B8A69AB50C0}">
  <dimension ref="A1:X33"/>
  <sheetViews>
    <sheetView zoomScaleNormal="100" workbookViewId="0"/>
  </sheetViews>
  <sheetFormatPr baseColWidth="10" defaultRowHeight="15" x14ac:dyDescent="0.25"/>
  <sheetData>
    <row r="1" spans="1:24" x14ac:dyDescent="0.25">
      <c r="A1" s="3" t="s">
        <v>59</v>
      </c>
      <c r="B1" t="s">
        <v>23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7</v>
      </c>
      <c r="R1" t="s">
        <v>6</v>
      </c>
      <c r="S1" t="s">
        <v>0</v>
      </c>
      <c r="T1" t="s">
        <v>1</v>
      </c>
      <c r="U1" t="s">
        <v>2</v>
      </c>
      <c r="V1" t="s">
        <v>3</v>
      </c>
      <c r="W1" t="s">
        <v>4</v>
      </c>
      <c r="X1" t="s">
        <v>5</v>
      </c>
    </row>
    <row r="2" spans="1:24" x14ac:dyDescent="0.25">
      <c r="B2" t="s">
        <v>8</v>
      </c>
      <c r="C2">
        <v>32371</v>
      </c>
      <c r="D2">
        <v>31253</v>
      </c>
      <c r="E2">
        <v>36077</v>
      </c>
      <c r="F2">
        <v>36647</v>
      </c>
      <c r="G2">
        <v>37935</v>
      </c>
      <c r="H2">
        <v>38503</v>
      </c>
      <c r="J2">
        <f>SUM(C$2:C2)</f>
        <v>32371</v>
      </c>
      <c r="K2">
        <f>SUM(D$2:D2)</f>
        <v>31253</v>
      </c>
      <c r="L2">
        <f>SUM(E$2:E2)</f>
        <v>36077</v>
      </c>
      <c r="M2">
        <f>SUM(F$2:F2)</f>
        <v>36647</v>
      </c>
      <c r="N2">
        <f>SUM(G$2:G2)</f>
        <v>37935</v>
      </c>
      <c r="O2">
        <f>SUM(H$2:H2)</f>
        <v>38503</v>
      </c>
      <c r="P2">
        <f>MEDIAN(K2:O2)</f>
        <v>36647</v>
      </c>
      <c r="R2" t="s">
        <v>8</v>
      </c>
      <c r="S2">
        <f t="shared" ref="S2:S13" si="0">J2-$P2</f>
        <v>-4276</v>
      </c>
      <c r="T2">
        <f t="shared" ref="T2:T10" si="1">K2-$P2</f>
        <v>-5394</v>
      </c>
      <c r="U2">
        <f t="shared" ref="U2:U10" si="2">L2-$P2</f>
        <v>-570</v>
      </c>
      <c r="V2">
        <f t="shared" ref="V2:V10" si="3">M2-$P2</f>
        <v>0</v>
      </c>
      <c r="W2">
        <f t="shared" ref="W2:W10" si="4">N2-$P2</f>
        <v>1288</v>
      </c>
      <c r="X2">
        <f t="shared" ref="X2:X10" si="5">O2-$P2</f>
        <v>1856</v>
      </c>
    </row>
    <row r="3" spans="1:24" x14ac:dyDescent="0.25">
      <c r="B3" t="s">
        <v>9</v>
      </c>
      <c r="C3">
        <v>29338</v>
      </c>
      <c r="D3">
        <v>29715</v>
      </c>
      <c r="E3">
        <v>32070</v>
      </c>
      <c r="F3">
        <v>30628</v>
      </c>
      <c r="G3">
        <v>32663</v>
      </c>
      <c r="H3">
        <v>34333</v>
      </c>
      <c r="J3">
        <f>SUM(C$2:C3)</f>
        <v>61709</v>
      </c>
      <c r="K3">
        <f>SUM(D$2:D3)</f>
        <v>60968</v>
      </c>
      <c r="L3">
        <f>SUM(E$2:E3)</f>
        <v>68147</v>
      </c>
      <c r="M3">
        <f>SUM(F$2:F3)</f>
        <v>67275</v>
      </c>
      <c r="N3">
        <f>SUM(G$2:G3)</f>
        <v>70598</v>
      </c>
      <c r="O3">
        <f>SUM(H$2:H3)</f>
        <v>72836</v>
      </c>
      <c r="P3">
        <f t="shared" ref="P3:P13" si="6">MEDIAN(K3:O3)</f>
        <v>68147</v>
      </c>
      <c r="R3" t="s">
        <v>9</v>
      </c>
      <c r="S3">
        <f t="shared" si="0"/>
        <v>-6438</v>
      </c>
      <c r="T3">
        <f t="shared" si="1"/>
        <v>-7179</v>
      </c>
      <c r="U3">
        <f t="shared" si="2"/>
        <v>0</v>
      </c>
      <c r="V3">
        <f t="shared" si="3"/>
        <v>-872</v>
      </c>
      <c r="W3">
        <f t="shared" si="4"/>
        <v>2451</v>
      </c>
      <c r="X3">
        <f t="shared" si="5"/>
        <v>4689</v>
      </c>
    </row>
    <row r="4" spans="1:24" x14ac:dyDescent="0.25">
      <c r="B4" t="s">
        <v>10</v>
      </c>
      <c r="C4">
        <v>29949</v>
      </c>
      <c r="D4">
        <v>33493</v>
      </c>
      <c r="E4">
        <v>32003</v>
      </c>
      <c r="F4">
        <v>33079</v>
      </c>
      <c r="G4">
        <v>34459</v>
      </c>
      <c r="H4">
        <v>36387</v>
      </c>
      <c r="J4">
        <f>SUM(C$2:C4)</f>
        <v>91658</v>
      </c>
      <c r="K4">
        <f>SUM(D$2:D4)</f>
        <v>94461</v>
      </c>
      <c r="L4">
        <f>SUM(E$2:E4)</f>
        <v>100150</v>
      </c>
      <c r="M4">
        <f>SUM(F$2:F4)</f>
        <v>100354</v>
      </c>
      <c r="N4">
        <f>SUM(G$2:G4)</f>
        <v>105057</v>
      </c>
      <c r="O4">
        <f>SUM(H$2:H4)</f>
        <v>109223</v>
      </c>
      <c r="P4">
        <f t="shared" si="6"/>
        <v>100354</v>
      </c>
      <c r="R4" t="s">
        <v>10</v>
      </c>
      <c r="S4">
        <f t="shared" si="0"/>
        <v>-8696</v>
      </c>
      <c r="T4">
        <f t="shared" si="1"/>
        <v>-5893</v>
      </c>
      <c r="U4">
        <f t="shared" si="2"/>
        <v>-204</v>
      </c>
      <c r="V4">
        <f t="shared" si="3"/>
        <v>0</v>
      </c>
      <c r="W4">
        <f t="shared" si="4"/>
        <v>4703</v>
      </c>
      <c r="X4">
        <f t="shared" si="5"/>
        <v>8869</v>
      </c>
    </row>
    <row r="5" spans="1:24" x14ac:dyDescent="0.25">
      <c r="B5" t="s">
        <v>11</v>
      </c>
      <c r="C5">
        <v>27527</v>
      </c>
      <c r="D5">
        <v>30529</v>
      </c>
      <c r="E5">
        <v>30145</v>
      </c>
      <c r="F5">
        <v>31650</v>
      </c>
      <c r="G5">
        <v>31902</v>
      </c>
      <c r="H5">
        <v>34079</v>
      </c>
      <c r="J5">
        <f>SUM(C$2:C5)</f>
        <v>119185</v>
      </c>
      <c r="K5">
        <f>SUM(D$2:D5)</f>
        <v>124990</v>
      </c>
      <c r="L5">
        <f>SUM(E$2:E5)</f>
        <v>130295</v>
      </c>
      <c r="M5">
        <f>SUM(F$2:F5)</f>
        <v>132004</v>
      </c>
      <c r="N5">
        <f>SUM(G$2:G5)</f>
        <v>136959</v>
      </c>
      <c r="O5">
        <f>SUM(H$2:H5)</f>
        <v>143302</v>
      </c>
      <c r="P5">
        <f t="shared" si="6"/>
        <v>132004</v>
      </c>
      <c r="R5" t="s">
        <v>11</v>
      </c>
      <c r="S5">
        <f t="shared" si="0"/>
        <v>-12819</v>
      </c>
      <c r="T5">
        <f t="shared" si="1"/>
        <v>-7014</v>
      </c>
      <c r="U5">
        <f t="shared" si="2"/>
        <v>-1709</v>
      </c>
      <c r="V5">
        <f t="shared" si="3"/>
        <v>0</v>
      </c>
      <c r="W5">
        <f t="shared" si="4"/>
        <v>4955</v>
      </c>
      <c r="X5">
        <f t="shared" si="5"/>
        <v>11298</v>
      </c>
    </row>
    <row r="6" spans="1:24" x14ac:dyDescent="0.25">
      <c r="B6" t="s">
        <v>12</v>
      </c>
      <c r="C6">
        <v>31130</v>
      </c>
      <c r="D6">
        <v>31238</v>
      </c>
      <c r="E6">
        <v>32259</v>
      </c>
      <c r="F6">
        <v>33899</v>
      </c>
      <c r="G6">
        <v>35607</v>
      </c>
      <c r="H6">
        <v>38462</v>
      </c>
      <c r="J6">
        <f>SUM(C$2:C6)</f>
        <v>150315</v>
      </c>
      <c r="K6">
        <f>SUM(D$2:D6)</f>
        <v>156228</v>
      </c>
      <c r="L6">
        <f>SUM(E$2:E6)</f>
        <v>162554</v>
      </c>
      <c r="M6">
        <f>SUM(F$2:F6)</f>
        <v>165903</v>
      </c>
      <c r="N6">
        <f>SUM(G$2:G6)</f>
        <v>172566</v>
      </c>
      <c r="O6">
        <f>SUM(H$2:H6)</f>
        <v>181764</v>
      </c>
      <c r="P6">
        <f t="shared" si="6"/>
        <v>165903</v>
      </c>
      <c r="R6" t="s">
        <v>12</v>
      </c>
      <c r="S6">
        <f t="shared" si="0"/>
        <v>-15588</v>
      </c>
      <c r="T6">
        <f t="shared" si="1"/>
        <v>-9675</v>
      </c>
      <c r="U6">
        <f t="shared" si="2"/>
        <v>-3349</v>
      </c>
      <c r="V6">
        <f t="shared" si="3"/>
        <v>0</v>
      </c>
      <c r="W6">
        <f t="shared" si="4"/>
        <v>6663</v>
      </c>
      <c r="X6">
        <f t="shared" si="5"/>
        <v>15861</v>
      </c>
    </row>
    <row r="7" spans="1:24" x14ac:dyDescent="0.25">
      <c r="B7" t="s">
        <v>13</v>
      </c>
      <c r="C7">
        <v>32458</v>
      </c>
      <c r="D7">
        <v>31275</v>
      </c>
      <c r="E7">
        <v>33173</v>
      </c>
      <c r="F7">
        <v>33751</v>
      </c>
      <c r="G7">
        <v>35954</v>
      </c>
      <c r="H7">
        <v>37526</v>
      </c>
      <c r="J7">
        <f>SUM(C$2:C7)</f>
        <v>182773</v>
      </c>
      <c r="K7">
        <f>SUM(D$2:D7)</f>
        <v>187503</v>
      </c>
      <c r="L7">
        <f>SUM(E$2:E7)</f>
        <v>195727</v>
      </c>
      <c r="M7">
        <f>SUM(F$2:F7)</f>
        <v>199654</v>
      </c>
      <c r="N7">
        <f>SUM(G$2:G7)</f>
        <v>208520</v>
      </c>
      <c r="O7">
        <f>SUM(H$2:H7)</f>
        <v>219290</v>
      </c>
      <c r="P7">
        <f t="shared" si="6"/>
        <v>199654</v>
      </c>
      <c r="R7" t="s">
        <v>13</v>
      </c>
      <c r="S7">
        <f t="shared" si="0"/>
        <v>-16881</v>
      </c>
      <c r="T7">
        <f t="shared" si="1"/>
        <v>-12151</v>
      </c>
      <c r="U7">
        <f t="shared" si="2"/>
        <v>-3927</v>
      </c>
      <c r="V7">
        <f t="shared" si="3"/>
        <v>0</v>
      </c>
      <c r="W7">
        <f t="shared" si="4"/>
        <v>8866</v>
      </c>
      <c r="X7">
        <f t="shared" si="5"/>
        <v>19636</v>
      </c>
    </row>
    <row r="8" spans="1:24" x14ac:dyDescent="0.25">
      <c r="B8" t="s">
        <v>14</v>
      </c>
      <c r="C8">
        <v>35712</v>
      </c>
      <c r="D8">
        <v>34407</v>
      </c>
      <c r="E8">
        <v>36396</v>
      </c>
      <c r="F8">
        <v>37387</v>
      </c>
      <c r="G8">
        <v>39782</v>
      </c>
      <c r="H8">
        <v>40921</v>
      </c>
      <c r="J8">
        <f>SUM(C$2:C8)</f>
        <v>218485</v>
      </c>
      <c r="K8">
        <f>SUM(D$2:D8)</f>
        <v>221910</v>
      </c>
      <c r="L8">
        <f>SUM(E$2:E8)</f>
        <v>232123</v>
      </c>
      <c r="M8">
        <f>SUM(F$2:F8)</f>
        <v>237041</v>
      </c>
      <c r="N8">
        <f>SUM(G$2:G8)</f>
        <v>248302</v>
      </c>
      <c r="O8">
        <f>SUM(H$2:H8)</f>
        <v>260211</v>
      </c>
      <c r="P8">
        <f t="shared" si="6"/>
        <v>237041</v>
      </c>
      <c r="R8" t="s">
        <v>14</v>
      </c>
      <c r="S8">
        <f t="shared" si="0"/>
        <v>-18556</v>
      </c>
      <c r="T8">
        <f t="shared" si="1"/>
        <v>-15131</v>
      </c>
      <c r="U8">
        <f t="shared" si="2"/>
        <v>-4918</v>
      </c>
      <c r="V8">
        <f t="shared" si="3"/>
        <v>0</v>
      </c>
      <c r="W8">
        <f t="shared" si="4"/>
        <v>11261</v>
      </c>
      <c r="X8">
        <f t="shared" si="5"/>
        <v>23170</v>
      </c>
    </row>
    <row r="9" spans="1:24" x14ac:dyDescent="0.25">
      <c r="B9" t="s">
        <v>15</v>
      </c>
      <c r="C9">
        <v>35989</v>
      </c>
      <c r="D9">
        <v>35186</v>
      </c>
      <c r="E9">
        <v>35540</v>
      </c>
      <c r="F9">
        <v>37132</v>
      </c>
      <c r="G9">
        <v>39334</v>
      </c>
      <c r="H9">
        <v>40619</v>
      </c>
      <c r="J9">
        <f>SUM(C$2:C9)</f>
        <v>254474</v>
      </c>
      <c r="K9">
        <f>SUM(D$2:D9)</f>
        <v>257096</v>
      </c>
      <c r="L9">
        <f>SUM(E$2:E9)</f>
        <v>267663</v>
      </c>
      <c r="M9">
        <f>SUM(F$2:F9)</f>
        <v>274173</v>
      </c>
      <c r="N9">
        <f>SUM(G$2:G9)</f>
        <v>287636</v>
      </c>
      <c r="O9">
        <f>SUM(H$2:H9)</f>
        <v>300830</v>
      </c>
      <c r="P9">
        <f t="shared" si="6"/>
        <v>274173</v>
      </c>
      <c r="R9" t="s">
        <v>15</v>
      </c>
      <c r="S9">
        <f t="shared" si="0"/>
        <v>-19699</v>
      </c>
      <c r="T9">
        <f t="shared" si="1"/>
        <v>-17077</v>
      </c>
      <c r="U9">
        <f t="shared" si="2"/>
        <v>-6510</v>
      </c>
      <c r="V9">
        <f t="shared" si="3"/>
        <v>0</v>
      </c>
      <c r="W9">
        <f t="shared" si="4"/>
        <v>13463</v>
      </c>
      <c r="X9">
        <f t="shared" si="5"/>
        <v>26657</v>
      </c>
    </row>
    <row r="10" spans="1:24" x14ac:dyDescent="0.25">
      <c r="B10" t="s">
        <v>16</v>
      </c>
      <c r="C10">
        <v>35344</v>
      </c>
      <c r="D10">
        <v>37213</v>
      </c>
      <c r="E10">
        <v>37919</v>
      </c>
      <c r="F10">
        <v>38502</v>
      </c>
      <c r="G10">
        <v>38420</v>
      </c>
      <c r="H10">
        <v>39958</v>
      </c>
      <c r="J10">
        <f>SUM(C$2:C10)</f>
        <v>289818</v>
      </c>
      <c r="K10">
        <f>SUM(D$2:D10)</f>
        <v>294309</v>
      </c>
      <c r="L10">
        <f>SUM(E$2:E10)</f>
        <v>305582</v>
      </c>
      <c r="M10">
        <f>SUM(F$2:F10)</f>
        <v>312675</v>
      </c>
      <c r="N10">
        <f>SUM(G$2:G10)</f>
        <v>326056</v>
      </c>
      <c r="O10">
        <f>SUM(H$2:H10)</f>
        <v>340788</v>
      </c>
      <c r="P10">
        <f t="shared" si="6"/>
        <v>312675</v>
      </c>
      <c r="R10" t="s">
        <v>16</v>
      </c>
      <c r="S10">
        <f t="shared" si="0"/>
        <v>-22857</v>
      </c>
      <c r="T10">
        <f t="shared" si="1"/>
        <v>-18366</v>
      </c>
      <c r="U10">
        <f t="shared" si="2"/>
        <v>-7093</v>
      </c>
      <c r="V10">
        <f t="shared" si="3"/>
        <v>0</v>
      </c>
      <c r="W10">
        <f t="shared" si="4"/>
        <v>13381</v>
      </c>
      <c r="X10">
        <f t="shared" si="5"/>
        <v>28113</v>
      </c>
    </row>
    <row r="11" spans="1:24" x14ac:dyDescent="0.25">
      <c r="B11" t="s">
        <v>17</v>
      </c>
      <c r="C11">
        <v>34733</v>
      </c>
      <c r="D11">
        <v>36531</v>
      </c>
      <c r="E11">
        <v>37010</v>
      </c>
      <c r="F11">
        <v>38554</v>
      </c>
      <c r="G11">
        <v>38494</v>
      </c>
      <c r="H11">
        <v>41222</v>
      </c>
      <c r="J11">
        <f>SUM(C$2:C11)</f>
        <v>324551</v>
      </c>
      <c r="K11">
        <f>SUM(D$2:D11)</f>
        <v>330840</v>
      </c>
      <c r="L11">
        <f>SUM(E$2:E11)</f>
        <v>342592</v>
      </c>
      <c r="M11">
        <f>SUM(F$2:F11)</f>
        <v>351229</v>
      </c>
      <c r="N11">
        <f>SUM(G$2:G11)</f>
        <v>364550</v>
      </c>
      <c r="O11">
        <f>SUM(H$2:H11)</f>
        <v>382010</v>
      </c>
      <c r="P11">
        <f t="shared" si="6"/>
        <v>351229</v>
      </c>
      <c r="R11" t="s">
        <v>17</v>
      </c>
      <c r="S11">
        <f t="shared" si="0"/>
        <v>-26678</v>
      </c>
      <c r="T11">
        <f t="shared" ref="T11:X13" si="7">K11-$P11</f>
        <v>-20389</v>
      </c>
      <c r="U11">
        <f t="shared" si="7"/>
        <v>-8637</v>
      </c>
      <c r="V11">
        <f t="shared" si="7"/>
        <v>0</v>
      </c>
      <c r="W11">
        <f t="shared" si="7"/>
        <v>13321</v>
      </c>
      <c r="X11">
        <f t="shared" si="7"/>
        <v>30781</v>
      </c>
    </row>
    <row r="12" spans="1:24" x14ac:dyDescent="0.25">
      <c r="B12" t="s">
        <v>18</v>
      </c>
      <c r="C12">
        <v>33735</v>
      </c>
      <c r="D12">
        <v>34041</v>
      </c>
      <c r="E12">
        <v>31869</v>
      </c>
      <c r="F12">
        <v>34769</v>
      </c>
      <c r="G12">
        <v>35520</v>
      </c>
      <c r="H12">
        <v>38227</v>
      </c>
      <c r="J12">
        <f>SUM(C$2:C12)</f>
        <v>358286</v>
      </c>
      <c r="K12">
        <f>SUM(D$2:D12)</f>
        <v>364881</v>
      </c>
      <c r="L12">
        <f>SUM(E$2:E12)</f>
        <v>374461</v>
      </c>
      <c r="M12">
        <f>SUM(F$2:F12)</f>
        <v>385998</v>
      </c>
      <c r="N12">
        <f>SUM(G$2:G12)</f>
        <v>400070</v>
      </c>
      <c r="O12">
        <f>SUM(H$2:H12)</f>
        <v>420237</v>
      </c>
      <c r="P12">
        <f t="shared" si="6"/>
        <v>385998</v>
      </c>
      <c r="R12" t="s">
        <v>18</v>
      </c>
      <c r="S12">
        <f t="shared" si="0"/>
        <v>-27712</v>
      </c>
      <c r="T12">
        <f t="shared" si="7"/>
        <v>-21117</v>
      </c>
      <c r="U12">
        <f t="shared" si="7"/>
        <v>-11537</v>
      </c>
      <c r="V12">
        <f t="shared" si="7"/>
        <v>0</v>
      </c>
      <c r="W12">
        <f t="shared" si="7"/>
        <v>14072</v>
      </c>
      <c r="X12">
        <f t="shared" si="7"/>
        <v>34239</v>
      </c>
    </row>
    <row r="13" spans="1:24" x14ac:dyDescent="0.25">
      <c r="B13" t="s">
        <v>19</v>
      </c>
      <c r="C13">
        <v>34312</v>
      </c>
      <c r="D13">
        <v>34550</v>
      </c>
      <c r="E13">
        <v>30431</v>
      </c>
      <c r="F13">
        <v>34086</v>
      </c>
      <c r="G13">
        <v>39677</v>
      </c>
      <c r="H13">
        <v>37914</v>
      </c>
      <c r="J13">
        <f>SUM(C$2:C13)</f>
        <v>392598</v>
      </c>
      <c r="K13">
        <f>SUM(D$2:D13)</f>
        <v>399431</v>
      </c>
      <c r="L13">
        <f>SUM(E$2:E13)</f>
        <v>404892</v>
      </c>
      <c r="M13">
        <f>SUM(F$2:F13)</f>
        <v>420084</v>
      </c>
      <c r="N13">
        <f>SUM(G$2:G13)</f>
        <v>439747</v>
      </c>
      <c r="O13">
        <f>SUM(H$2:H13)</f>
        <v>458151</v>
      </c>
      <c r="P13">
        <f t="shared" si="6"/>
        <v>420084</v>
      </c>
      <c r="R13" t="s">
        <v>19</v>
      </c>
      <c r="S13">
        <f t="shared" si="0"/>
        <v>-27486</v>
      </c>
      <c r="T13">
        <f t="shared" si="7"/>
        <v>-20653</v>
      </c>
      <c r="U13">
        <f t="shared" si="7"/>
        <v>-15192</v>
      </c>
      <c r="V13">
        <f t="shared" si="7"/>
        <v>0</v>
      </c>
      <c r="W13">
        <f t="shared" si="7"/>
        <v>19663</v>
      </c>
      <c r="X13">
        <f t="shared" si="7"/>
        <v>38067</v>
      </c>
    </row>
    <row r="16" spans="1:24" x14ac:dyDescent="0.25">
      <c r="B16" t="s">
        <v>22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J16" t="s">
        <v>0</v>
      </c>
      <c r="K16" t="s">
        <v>1</v>
      </c>
      <c r="L16" t="s">
        <v>2</v>
      </c>
      <c r="M16" t="s">
        <v>3</v>
      </c>
      <c r="N16" t="s">
        <v>4</v>
      </c>
      <c r="O16" t="s">
        <v>5</v>
      </c>
      <c r="P16" t="s">
        <v>7</v>
      </c>
      <c r="R16" t="s">
        <v>6</v>
      </c>
      <c r="S16" t="s">
        <v>0</v>
      </c>
      <c r="T16" t="s">
        <v>1</v>
      </c>
      <c r="U16" t="s">
        <v>2</v>
      </c>
      <c r="V16" t="s">
        <v>3</v>
      </c>
      <c r="W16" t="s">
        <v>4</v>
      </c>
      <c r="X16" t="s">
        <v>5</v>
      </c>
    </row>
    <row r="17" spans="2:24" x14ac:dyDescent="0.25">
      <c r="B17" t="s">
        <v>8</v>
      </c>
      <c r="C17">
        <v>74188</v>
      </c>
      <c r="D17">
        <v>74550</v>
      </c>
      <c r="E17">
        <v>62019</v>
      </c>
      <c r="F17">
        <v>65675</v>
      </c>
      <c r="J17">
        <f>SUM(C$17:C17)</f>
        <v>74188</v>
      </c>
      <c r="K17">
        <f>SUM(D$17:D17)</f>
        <v>74550</v>
      </c>
      <c r="L17">
        <f>SUM(E$17:E17)</f>
        <v>62019</v>
      </c>
      <c r="M17">
        <f>SUM(F$17:F17)</f>
        <v>65675</v>
      </c>
      <c r="N17">
        <f>SUM(G$17:G17)</f>
        <v>0</v>
      </c>
      <c r="O17">
        <f>SUM(H$17:H17)</f>
        <v>0</v>
      </c>
      <c r="P17">
        <f t="shared" ref="P17:P28" si="8">MEDIAN(K17:O17)</f>
        <v>62019</v>
      </c>
      <c r="R17" t="s">
        <v>8</v>
      </c>
      <c r="S17">
        <f t="shared" ref="S17:X28" si="9">J17-$P17</f>
        <v>12169</v>
      </c>
      <c r="T17">
        <f t="shared" si="9"/>
        <v>12531</v>
      </c>
      <c r="U17">
        <f t="shared" si="9"/>
        <v>0</v>
      </c>
      <c r="V17">
        <f t="shared" si="9"/>
        <v>3656</v>
      </c>
      <c r="W17">
        <f t="shared" si="9"/>
        <v>-62019</v>
      </c>
      <c r="X17">
        <f t="shared" si="9"/>
        <v>-62019</v>
      </c>
    </row>
    <row r="18" spans="2:24" x14ac:dyDescent="0.25">
      <c r="B18" t="s">
        <v>9</v>
      </c>
      <c r="C18">
        <v>60376</v>
      </c>
      <c r="D18">
        <v>59389</v>
      </c>
      <c r="E18">
        <v>56070</v>
      </c>
      <c r="F18">
        <v>59290</v>
      </c>
      <c r="J18">
        <f>SUM(C$17:C18)</f>
        <v>134564</v>
      </c>
      <c r="K18">
        <f>SUM(D$17:D18)</f>
        <v>133939</v>
      </c>
      <c r="L18">
        <f>SUM(E$17:E18)</f>
        <v>118089</v>
      </c>
      <c r="M18">
        <f>SUM(F$17:F18)</f>
        <v>124965</v>
      </c>
      <c r="N18">
        <f>SUM(G$17:G18)</f>
        <v>0</v>
      </c>
      <c r="O18">
        <f>SUM(H$17:H18)</f>
        <v>0</v>
      </c>
      <c r="P18">
        <f t="shared" si="8"/>
        <v>118089</v>
      </c>
      <c r="R18" t="s">
        <v>9</v>
      </c>
      <c r="S18">
        <f t="shared" si="9"/>
        <v>16475</v>
      </c>
      <c r="T18">
        <f t="shared" si="9"/>
        <v>15850</v>
      </c>
      <c r="U18">
        <f t="shared" si="9"/>
        <v>0</v>
      </c>
      <c r="V18">
        <f t="shared" si="9"/>
        <v>6876</v>
      </c>
      <c r="W18">
        <f t="shared" si="9"/>
        <v>-118089</v>
      </c>
      <c r="X18">
        <f t="shared" si="9"/>
        <v>-118089</v>
      </c>
    </row>
    <row r="19" spans="2:24" x14ac:dyDescent="0.25">
      <c r="B19" t="s">
        <v>10</v>
      </c>
      <c r="C19">
        <v>61943</v>
      </c>
      <c r="D19">
        <v>68507</v>
      </c>
      <c r="E19">
        <v>86501</v>
      </c>
      <c r="F19">
        <v>57752</v>
      </c>
      <c r="J19">
        <f>SUM(C$17:C19)</f>
        <v>196507</v>
      </c>
      <c r="K19">
        <f>SUM(D$17:D19)</f>
        <v>202446</v>
      </c>
      <c r="L19">
        <f>SUM(E$17:E19)</f>
        <v>204590</v>
      </c>
      <c r="M19">
        <f>SUM(F$17:F19)</f>
        <v>182717</v>
      </c>
      <c r="N19">
        <f>SUM(G$17:G19)</f>
        <v>0</v>
      </c>
      <c r="O19">
        <f>SUM(H$17:H19)</f>
        <v>0</v>
      </c>
      <c r="P19">
        <f t="shared" si="8"/>
        <v>182717</v>
      </c>
      <c r="R19" t="s">
        <v>10</v>
      </c>
      <c r="S19">
        <f t="shared" si="9"/>
        <v>13790</v>
      </c>
      <c r="T19">
        <f t="shared" si="9"/>
        <v>19729</v>
      </c>
      <c r="U19">
        <f t="shared" si="9"/>
        <v>21873</v>
      </c>
      <c r="V19">
        <f t="shared" si="9"/>
        <v>0</v>
      </c>
      <c r="W19">
        <f t="shared" si="9"/>
        <v>-182717</v>
      </c>
      <c r="X19">
        <f t="shared" si="9"/>
        <v>-182717</v>
      </c>
    </row>
    <row r="20" spans="2:24" x14ac:dyDescent="0.25">
      <c r="B20" t="s">
        <v>11</v>
      </c>
      <c r="C20">
        <v>57128</v>
      </c>
      <c r="D20">
        <v>63434</v>
      </c>
      <c r="E20">
        <v>72809</v>
      </c>
      <c r="F20">
        <v>51344</v>
      </c>
      <c r="J20">
        <f>SUM(C$17:C20)</f>
        <v>253635</v>
      </c>
      <c r="K20">
        <f>SUM(D$17:D20)</f>
        <v>265880</v>
      </c>
      <c r="L20">
        <f>SUM(E$17:E20)</f>
        <v>277399</v>
      </c>
      <c r="M20">
        <f>SUM(F$17:F20)</f>
        <v>234061</v>
      </c>
      <c r="N20">
        <f>SUM(G$17:G20)</f>
        <v>0</v>
      </c>
      <c r="O20">
        <f>SUM(H$17:H20)</f>
        <v>0</v>
      </c>
      <c r="P20">
        <f t="shared" si="8"/>
        <v>234061</v>
      </c>
      <c r="R20" t="s">
        <v>11</v>
      </c>
      <c r="S20">
        <f t="shared" si="9"/>
        <v>19574</v>
      </c>
      <c r="T20">
        <f t="shared" si="9"/>
        <v>31819</v>
      </c>
      <c r="U20">
        <f t="shared" si="9"/>
        <v>43338</v>
      </c>
      <c r="V20">
        <f t="shared" si="9"/>
        <v>0</v>
      </c>
      <c r="W20">
        <f t="shared" si="9"/>
        <v>-234061</v>
      </c>
      <c r="X20">
        <f t="shared" si="9"/>
        <v>-234061</v>
      </c>
    </row>
    <row r="21" spans="2:24" x14ac:dyDescent="0.25">
      <c r="B21" t="s">
        <v>12</v>
      </c>
      <c r="C21">
        <v>55217</v>
      </c>
      <c r="D21">
        <v>54802</v>
      </c>
      <c r="E21">
        <v>52440</v>
      </c>
      <c r="F21">
        <v>50491</v>
      </c>
      <c r="J21">
        <f>SUM(C$17:C21)</f>
        <v>308852</v>
      </c>
      <c r="K21">
        <f>SUM(D$17:D21)</f>
        <v>320682</v>
      </c>
      <c r="L21">
        <f>SUM(E$17:E21)</f>
        <v>329839</v>
      </c>
      <c r="M21">
        <f>SUM(F$17:F21)</f>
        <v>284552</v>
      </c>
      <c r="N21">
        <f>SUM(G$17:G21)</f>
        <v>0</v>
      </c>
      <c r="O21">
        <f>SUM(H$17:H21)</f>
        <v>0</v>
      </c>
      <c r="P21">
        <f t="shared" si="8"/>
        <v>284552</v>
      </c>
      <c r="R21" t="s">
        <v>12</v>
      </c>
      <c r="S21">
        <f t="shared" si="9"/>
        <v>24300</v>
      </c>
      <c r="T21">
        <f t="shared" si="9"/>
        <v>36130</v>
      </c>
      <c r="U21">
        <f t="shared" si="9"/>
        <v>45287</v>
      </c>
      <c r="V21">
        <f t="shared" si="9"/>
        <v>0</v>
      </c>
      <c r="W21">
        <f t="shared" si="9"/>
        <v>-284552</v>
      </c>
      <c r="X21">
        <f t="shared" si="9"/>
        <v>-284552</v>
      </c>
    </row>
    <row r="22" spans="2:24" x14ac:dyDescent="0.25">
      <c r="B22" t="s">
        <v>13</v>
      </c>
      <c r="C22">
        <v>52101</v>
      </c>
      <c r="D22">
        <v>52201</v>
      </c>
      <c r="E22">
        <v>48589</v>
      </c>
      <c r="F22">
        <v>50963</v>
      </c>
      <c r="J22">
        <f>SUM(C$17:C22)</f>
        <v>360953</v>
      </c>
      <c r="K22">
        <f>SUM(D$17:D22)</f>
        <v>372883</v>
      </c>
      <c r="L22">
        <f>SUM(E$17:E22)</f>
        <v>378428</v>
      </c>
      <c r="M22">
        <f>SUM(F$17:F22)</f>
        <v>335515</v>
      </c>
      <c r="N22">
        <f>SUM(G$17:G22)</f>
        <v>0</v>
      </c>
      <c r="O22">
        <f>SUM(H$17:H22)</f>
        <v>0</v>
      </c>
      <c r="P22">
        <f t="shared" si="8"/>
        <v>335515</v>
      </c>
      <c r="R22" t="s">
        <v>13</v>
      </c>
      <c r="S22">
        <f t="shared" si="9"/>
        <v>25438</v>
      </c>
      <c r="T22">
        <f t="shared" si="9"/>
        <v>37368</v>
      </c>
      <c r="U22">
        <f t="shared" si="9"/>
        <v>42913</v>
      </c>
      <c r="V22">
        <f t="shared" si="9"/>
        <v>0</v>
      </c>
      <c r="W22">
        <f t="shared" si="9"/>
        <v>-335515</v>
      </c>
      <c r="X22">
        <f t="shared" si="9"/>
        <v>-335515</v>
      </c>
    </row>
    <row r="23" spans="2:24" x14ac:dyDescent="0.25">
      <c r="B23" t="s">
        <v>14</v>
      </c>
      <c r="C23">
        <v>65106</v>
      </c>
      <c r="D23">
        <v>53668</v>
      </c>
      <c r="E23">
        <v>51422</v>
      </c>
      <c r="F23">
        <v>50964</v>
      </c>
      <c r="J23">
        <f>SUM(C$17:C23)</f>
        <v>426059</v>
      </c>
      <c r="K23">
        <f>SUM(D$17:D23)</f>
        <v>426551</v>
      </c>
      <c r="L23">
        <f>SUM(E$17:E23)</f>
        <v>429850</v>
      </c>
      <c r="M23">
        <f>SUM(F$17:F23)</f>
        <v>386479</v>
      </c>
      <c r="N23">
        <f>SUM(G$17:G23)</f>
        <v>0</v>
      </c>
      <c r="O23">
        <f>SUM(H$17:H23)</f>
        <v>0</v>
      </c>
      <c r="P23">
        <f t="shared" si="8"/>
        <v>386479</v>
      </c>
      <c r="R23" t="s">
        <v>14</v>
      </c>
      <c r="S23">
        <f t="shared" si="9"/>
        <v>39580</v>
      </c>
      <c r="T23">
        <f t="shared" si="9"/>
        <v>40072</v>
      </c>
      <c r="U23">
        <f t="shared" si="9"/>
        <v>43371</v>
      </c>
      <c r="V23">
        <f t="shared" si="9"/>
        <v>0</v>
      </c>
      <c r="W23">
        <f t="shared" si="9"/>
        <v>-386479</v>
      </c>
      <c r="X23">
        <f t="shared" si="9"/>
        <v>-386479</v>
      </c>
    </row>
    <row r="24" spans="2:24" x14ac:dyDescent="0.25">
      <c r="B24" t="s">
        <v>15</v>
      </c>
      <c r="C24">
        <v>57423</v>
      </c>
      <c r="D24">
        <v>56594</v>
      </c>
      <c r="E24">
        <v>53744</v>
      </c>
      <c r="F24">
        <v>48771</v>
      </c>
      <c r="J24">
        <f>SUM(C$17:C24)</f>
        <v>483482</v>
      </c>
      <c r="K24">
        <f>SUM(D$17:D24)</f>
        <v>483145</v>
      </c>
      <c r="L24">
        <f>SUM(E$17:E24)</f>
        <v>483594</v>
      </c>
      <c r="M24">
        <f>SUM(F$17:F24)</f>
        <v>435250</v>
      </c>
      <c r="N24">
        <f>SUM(G$17:G24)</f>
        <v>0</v>
      </c>
      <c r="O24">
        <f>SUM(H$17:H24)</f>
        <v>0</v>
      </c>
      <c r="P24">
        <f t="shared" si="8"/>
        <v>435250</v>
      </c>
      <c r="R24" t="s">
        <v>15</v>
      </c>
      <c r="S24">
        <f t="shared" si="9"/>
        <v>48232</v>
      </c>
      <c r="T24">
        <f t="shared" si="9"/>
        <v>47895</v>
      </c>
      <c r="U24">
        <f t="shared" si="9"/>
        <v>48344</v>
      </c>
      <c r="V24">
        <f t="shared" si="9"/>
        <v>0</v>
      </c>
      <c r="W24">
        <f t="shared" si="9"/>
        <v>-435250</v>
      </c>
      <c r="X24">
        <f t="shared" si="9"/>
        <v>-435250</v>
      </c>
    </row>
    <row r="25" spans="2:24" x14ac:dyDescent="0.25">
      <c r="B25" t="s">
        <v>16</v>
      </c>
      <c r="C25">
        <v>50334</v>
      </c>
      <c r="D25">
        <v>51456</v>
      </c>
      <c r="E25">
        <v>49326</v>
      </c>
      <c r="F25">
        <v>45834</v>
      </c>
      <c r="J25">
        <f>SUM(C$17:C25)</f>
        <v>533816</v>
      </c>
      <c r="K25">
        <f>SUM(D$17:D25)</f>
        <v>534601</v>
      </c>
      <c r="L25">
        <f>SUM(E$17:E25)</f>
        <v>532920</v>
      </c>
      <c r="M25">
        <f>SUM(F$17:F25)</f>
        <v>481084</v>
      </c>
      <c r="N25">
        <f>SUM(G$17:G25)</f>
        <v>0</v>
      </c>
      <c r="O25">
        <f>SUM(H$17:H25)</f>
        <v>0</v>
      </c>
      <c r="P25">
        <f t="shared" si="8"/>
        <v>481084</v>
      </c>
      <c r="R25" t="s">
        <v>16</v>
      </c>
      <c r="S25">
        <f t="shared" si="9"/>
        <v>52732</v>
      </c>
      <c r="T25">
        <f t="shared" si="9"/>
        <v>53517</v>
      </c>
      <c r="U25">
        <f t="shared" si="9"/>
        <v>51836</v>
      </c>
      <c r="V25">
        <f t="shared" si="9"/>
        <v>0</v>
      </c>
      <c r="W25">
        <f t="shared" si="9"/>
        <v>-481084</v>
      </c>
      <c r="X25">
        <f t="shared" si="9"/>
        <v>-481084</v>
      </c>
    </row>
    <row r="26" spans="2:24" x14ac:dyDescent="0.25">
      <c r="B26" t="s">
        <v>17</v>
      </c>
      <c r="C26">
        <v>54965</v>
      </c>
      <c r="D26">
        <v>54463</v>
      </c>
      <c r="E26">
        <v>59861</v>
      </c>
      <c r="F26">
        <v>49705</v>
      </c>
      <c r="J26">
        <f>SUM(C$17:C26)</f>
        <v>588781</v>
      </c>
      <c r="K26">
        <f>SUM(D$17:D26)</f>
        <v>589064</v>
      </c>
      <c r="L26">
        <f>SUM(E$17:E26)</f>
        <v>592781</v>
      </c>
      <c r="M26">
        <f>SUM(F$17:F26)</f>
        <v>530789</v>
      </c>
      <c r="N26">
        <f>SUM(G$17:G26)</f>
        <v>0</v>
      </c>
      <c r="O26">
        <f>SUM(H$17:H26)</f>
        <v>0</v>
      </c>
      <c r="P26">
        <f t="shared" si="8"/>
        <v>530789</v>
      </c>
      <c r="R26" t="s">
        <v>17</v>
      </c>
      <c r="S26">
        <f t="shared" si="9"/>
        <v>57992</v>
      </c>
      <c r="T26">
        <f t="shared" si="9"/>
        <v>58275</v>
      </c>
      <c r="U26">
        <f t="shared" si="9"/>
        <v>61992</v>
      </c>
      <c r="V26">
        <f t="shared" si="9"/>
        <v>0</v>
      </c>
      <c r="W26">
        <f t="shared" si="9"/>
        <v>-530789</v>
      </c>
      <c r="X26">
        <f t="shared" si="9"/>
        <v>-530789</v>
      </c>
    </row>
    <row r="27" spans="2:24" x14ac:dyDescent="0.25">
      <c r="B27" t="s">
        <v>18</v>
      </c>
      <c r="C27">
        <v>56848</v>
      </c>
      <c r="D27">
        <v>54870</v>
      </c>
      <c r="E27">
        <v>78470</v>
      </c>
      <c r="F27">
        <v>50201</v>
      </c>
      <c r="J27">
        <f>SUM(C$17:C27)</f>
        <v>645629</v>
      </c>
      <c r="K27">
        <f>SUM(D$17:D27)</f>
        <v>643934</v>
      </c>
      <c r="L27">
        <f>SUM(E$17:E27)</f>
        <v>671251</v>
      </c>
      <c r="M27">
        <f>SUM(F$17:F27)</f>
        <v>580990</v>
      </c>
      <c r="N27">
        <f>SUM(G$17:G27)</f>
        <v>0</v>
      </c>
      <c r="O27">
        <f>SUM(H$17:H27)</f>
        <v>0</v>
      </c>
      <c r="P27">
        <f t="shared" si="8"/>
        <v>580990</v>
      </c>
      <c r="R27" t="s">
        <v>18</v>
      </c>
      <c r="S27">
        <f t="shared" si="9"/>
        <v>64639</v>
      </c>
      <c r="T27">
        <f t="shared" si="9"/>
        <v>62944</v>
      </c>
      <c r="U27">
        <f t="shared" si="9"/>
        <v>90261</v>
      </c>
      <c r="V27">
        <f t="shared" si="9"/>
        <v>0</v>
      </c>
      <c r="W27">
        <f t="shared" si="9"/>
        <v>-580990</v>
      </c>
      <c r="X27">
        <f t="shared" si="9"/>
        <v>-580990</v>
      </c>
    </row>
    <row r="28" spans="2:24" x14ac:dyDescent="0.25">
      <c r="B28" t="s">
        <v>19</v>
      </c>
      <c r="C28">
        <v>67870</v>
      </c>
      <c r="D28">
        <v>65101</v>
      </c>
      <c r="E28">
        <v>74895</v>
      </c>
      <c r="F28">
        <v>53442</v>
      </c>
      <c r="J28">
        <f>SUM(C$17:C28)</f>
        <v>713499</v>
      </c>
      <c r="K28">
        <f>SUM(D$17:D28)</f>
        <v>709035</v>
      </c>
      <c r="L28">
        <f>SUM(E$17:E28)</f>
        <v>746146</v>
      </c>
      <c r="M28">
        <f>SUM(F$17:F28)</f>
        <v>634432</v>
      </c>
      <c r="N28">
        <f>SUM(G$17:G28)</f>
        <v>0</v>
      </c>
      <c r="O28">
        <f>SUM(H$17:H28)</f>
        <v>0</v>
      </c>
      <c r="P28">
        <f t="shared" si="8"/>
        <v>634432</v>
      </c>
      <c r="R28" t="s">
        <v>19</v>
      </c>
      <c r="S28">
        <f t="shared" si="9"/>
        <v>79067</v>
      </c>
      <c r="T28">
        <f t="shared" si="9"/>
        <v>74603</v>
      </c>
      <c r="U28">
        <f t="shared" si="9"/>
        <v>111714</v>
      </c>
      <c r="V28">
        <f t="shared" si="9"/>
        <v>0</v>
      </c>
      <c r="W28">
        <f t="shared" si="9"/>
        <v>-634432</v>
      </c>
      <c r="X28">
        <f t="shared" si="9"/>
        <v>-634432</v>
      </c>
    </row>
    <row r="31" spans="2:24" x14ac:dyDescent="0.25">
      <c r="B31" s="3" t="s">
        <v>93</v>
      </c>
    </row>
    <row r="32" spans="2:24" x14ac:dyDescent="0.25">
      <c r="B32" s="3" t="s">
        <v>94</v>
      </c>
    </row>
    <row r="33" spans="2:2" x14ac:dyDescent="0.25">
      <c r="B33" s="3" t="s">
        <v>200</v>
      </c>
    </row>
  </sheetData>
  <hyperlinks>
    <hyperlink ref="A1" location="home!A1" display="home" xr:uid="{BA94C8D9-B81D-4A51-9401-FD8D8DD0AF3D}"/>
    <hyperlink ref="B31" r:id="rId1" xr:uid="{18FF744A-34C0-424E-A7E2-2D1F3682F60F}"/>
    <hyperlink ref="B32" r:id="rId2" xr:uid="{4D55BD0F-9D2A-4D69-B7ED-BBAE7A1FFC9C}"/>
    <hyperlink ref="B33" r:id="rId3" xr:uid="{5D3CF9DD-A82F-4F7D-B1E6-6DBE423D0FAF}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032F-FC79-48C7-B1BA-E284448258C7}">
  <dimension ref="A1:X31"/>
  <sheetViews>
    <sheetView zoomScaleNormal="100" workbookViewId="0">
      <selection activeCell="B17" sqref="B17:B28"/>
    </sheetView>
  </sheetViews>
  <sheetFormatPr baseColWidth="10" defaultRowHeight="15" x14ac:dyDescent="0.25"/>
  <sheetData>
    <row r="1" spans="1:24" x14ac:dyDescent="0.25">
      <c r="A1" s="3" t="s">
        <v>59</v>
      </c>
      <c r="B1" t="s">
        <v>23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7</v>
      </c>
      <c r="R1" t="s">
        <v>6</v>
      </c>
      <c r="S1" t="s">
        <v>0</v>
      </c>
      <c r="T1" t="s">
        <v>1</v>
      </c>
      <c r="U1" t="s">
        <v>2</v>
      </c>
      <c r="V1" t="s">
        <v>3</v>
      </c>
      <c r="W1" t="s">
        <v>4</v>
      </c>
      <c r="X1" t="s">
        <v>5</v>
      </c>
    </row>
    <row r="2" spans="1:24" x14ac:dyDescent="0.25">
      <c r="B2" t="s">
        <v>8</v>
      </c>
      <c r="C2">
        <v>4880</v>
      </c>
      <c r="D2">
        <v>5092</v>
      </c>
      <c r="E2">
        <v>4937</v>
      </c>
      <c r="F2">
        <v>4929</v>
      </c>
      <c r="G2">
        <v>5061</v>
      </c>
      <c r="H2">
        <v>4910</v>
      </c>
      <c r="J2">
        <f>SUM(C$2:C2)</f>
        <v>4880</v>
      </c>
      <c r="K2">
        <f>SUM(D$2:D2)</f>
        <v>5092</v>
      </c>
      <c r="L2">
        <f>SUM(E$2:E2)</f>
        <v>4937</v>
      </c>
      <c r="M2">
        <f>SUM(F$2:F2)</f>
        <v>4929</v>
      </c>
      <c r="N2">
        <f>SUM(G$2:G2)</f>
        <v>5061</v>
      </c>
      <c r="O2">
        <f>SUM(H$2:H2)</f>
        <v>4910</v>
      </c>
      <c r="P2">
        <f>MEDIAN(K2:O2)</f>
        <v>4937</v>
      </c>
      <c r="R2" t="s">
        <v>8</v>
      </c>
      <c r="S2">
        <f t="shared" ref="S2:S13" si="0">J2-$P2</f>
        <v>-57</v>
      </c>
      <c r="T2">
        <f t="shared" ref="T2:T10" si="1">K2-$P2</f>
        <v>155</v>
      </c>
      <c r="U2">
        <f t="shared" ref="U2:U10" si="2">L2-$P2</f>
        <v>0</v>
      </c>
      <c r="V2">
        <f t="shared" ref="V2:V10" si="3">M2-$P2</f>
        <v>-8</v>
      </c>
      <c r="W2">
        <f t="shared" ref="W2:W10" si="4">N2-$P2</f>
        <v>124</v>
      </c>
      <c r="X2">
        <f t="shared" ref="X2:X10" si="5">O2-$P2</f>
        <v>-27</v>
      </c>
    </row>
    <row r="3" spans="1:24" x14ac:dyDescent="0.25">
      <c r="B3" t="s">
        <v>9</v>
      </c>
      <c r="C3">
        <v>4609</v>
      </c>
      <c r="D3">
        <v>4770</v>
      </c>
      <c r="E3">
        <v>4780</v>
      </c>
      <c r="F3">
        <v>4505</v>
      </c>
      <c r="G3">
        <v>4660</v>
      </c>
      <c r="H3">
        <v>4742</v>
      </c>
      <c r="J3">
        <f>SUM(C$2:C3)</f>
        <v>9489</v>
      </c>
      <c r="K3">
        <f>SUM(D$2:D3)</f>
        <v>9862</v>
      </c>
      <c r="L3">
        <f>SUM(E$2:E3)</f>
        <v>9717</v>
      </c>
      <c r="M3">
        <f>SUM(F$2:F3)</f>
        <v>9434</v>
      </c>
      <c r="N3">
        <f>SUM(G$2:G3)</f>
        <v>9721</v>
      </c>
      <c r="O3">
        <f>SUM(H$2:H3)</f>
        <v>9652</v>
      </c>
      <c r="P3">
        <f t="shared" ref="P3:P13" si="6">MEDIAN(K3:O3)</f>
        <v>9717</v>
      </c>
      <c r="R3" t="s">
        <v>9</v>
      </c>
      <c r="S3">
        <f t="shared" si="0"/>
        <v>-228</v>
      </c>
      <c r="T3">
        <f t="shared" si="1"/>
        <v>145</v>
      </c>
      <c r="U3">
        <f t="shared" si="2"/>
        <v>0</v>
      </c>
      <c r="V3">
        <f t="shared" si="3"/>
        <v>-283</v>
      </c>
      <c r="W3">
        <f t="shared" si="4"/>
        <v>4</v>
      </c>
      <c r="X3">
        <f t="shared" si="5"/>
        <v>-65</v>
      </c>
    </row>
    <row r="4" spans="1:24" x14ac:dyDescent="0.25">
      <c r="B4" t="s">
        <v>10</v>
      </c>
      <c r="C4">
        <v>4805</v>
      </c>
      <c r="D4">
        <v>5286</v>
      </c>
      <c r="E4">
        <v>4933</v>
      </c>
      <c r="F4">
        <v>4795</v>
      </c>
      <c r="G4">
        <v>5065</v>
      </c>
      <c r="H4">
        <v>4870</v>
      </c>
      <c r="J4">
        <f>SUM(C$2:C4)</f>
        <v>14294</v>
      </c>
      <c r="K4">
        <f>SUM(D$2:D4)</f>
        <v>15148</v>
      </c>
      <c r="L4">
        <f>SUM(E$2:E4)</f>
        <v>14650</v>
      </c>
      <c r="M4">
        <f>SUM(F$2:F4)</f>
        <v>14229</v>
      </c>
      <c r="N4">
        <f>SUM(G$2:G4)</f>
        <v>14786</v>
      </c>
      <c r="O4">
        <f>SUM(H$2:H4)</f>
        <v>14522</v>
      </c>
      <c r="P4">
        <f t="shared" si="6"/>
        <v>14650</v>
      </c>
      <c r="R4" t="s">
        <v>10</v>
      </c>
      <c r="S4">
        <f t="shared" si="0"/>
        <v>-356</v>
      </c>
      <c r="T4">
        <f t="shared" si="1"/>
        <v>498</v>
      </c>
      <c r="U4">
        <f t="shared" si="2"/>
        <v>0</v>
      </c>
      <c r="V4">
        <f t="shared" si="3"/>
        <v>-421</v>
      </c>
      <c r="W4">
        <f t="shared" si="4"/>
        <v>136</v>
      </c>
      <c r="X4">
        <f t="shared" si="5"/>
        <v>-128</v>
      </c>
    </row>
    <row r="5" spans="1:24" x14ac:dyDescent="0.25">
      <c r="B5" t="s">
        <v>11</v>
      </c>
      <c r="C5">
        <v>4484</v>
      </c>
      <c r="D5">
        <v>4989</v>
      </c>
      <c r="E5">
        <v>4821</v>
      </c>
      <c r="F5">
        <v>4898</v>
      </c>
      <c r="G5">
        <v>5011</v>
      </c>
      <c r="H5">
        <v>4798</v>
      </c>
      <c r="J5">
        <f>SUM(C$2:C5)</f>
        <v>18778</v>
      </c>
      <c r="K5">
        <f>SUM(D$2:D5)</f>
        <v>20137</v>
      </c>
      <c r="L5">
        <f>SUM(E$2:E5)</f>
        <v>19471</v>
      </c>
      <c r="M5">
        <f>SUM(F$2:F5)</f>
        <v>19127</v>
      </c>
      <c r="N5">
        <f>SUM(G$2:G5)</f>
        <v>19797</v>
      </c>
      <c r="O5">
        <f>SUM(H$2:H5)</f>
        <v>19320</v>
      </c>
      <c r="P5">
        <f t="shared" si="6"/>
        <v>19471</v>
      </c>
      <c r="R5" t="s">
        <v>11</v>
      </c>
      <c r="S5">
        <f t="shared" si="0"/>
        <v>-693</v>
      </c>
      <c r="T5">
        <f t="shared" si="1"/>
        <v>666</v>
      </c>
      <c r="U5">
        <f t="shared" si="2"/>
        <v>0</v>
      </c>
      <c r="V5">
        <f t="shared" si="3"/>
        <v>-344</v>
      </c>
      <c r="W5">
        <f t="shared" si="4"/>
        <v>326</v>
      </c>
      <c r="X5">
        <f t="shared" si="5"/>
        <v>-151</v>
      </c>
    </row>
    <row r="6" spans="1:24" x14ac:dyDescent="0.25">
      <c r="B6" t="s">
        <v>12</v>
      </c>
      <c r="C6">
        <v>4960</v>
      </c>
      <c r="D6">
        <v>5324</v>
      </c>
      <c r="E6">
        <v>5052</v>
      </c>
      <c r="F6">
        <v>5177</v>
      </c>
      <c r="G6">
        <v>5291</v>
      </c>
      <c r="H6">
        <v>5285</v>
      </c>
      <c r="J6">
        <f>SUM(C$2:C6)</f>
        <v>23738</v>
      </c>
      <c r="K6">
        <f>SUM(D$2:D6)</f>
        <v>25461</v>
      </c>
      <c r="L6">
        <f>SUM(E$2:E6)</f>
        <v>24523</v>
      </c>
      <c r="M6">
        <f>SUM(F$2:F6)</f>
        <v>24304</v>
      </c>
      <c r="N6">
        <f>SUM(G$2:G6)</f>
        <v>25088</v>
      </c>
      <c r="O6">
        <f>SUM(H$2:H6)</f>
        <v>24605</v>
      </c>
      <c r="P6">
        <f t="shared" si="6"/>
        <v>24605</v>
      </c>
      <c r="R6" t="s">
        <v>12</v>
      </c>
      <c r="S6">
        <f t="shared" si="0"/>
        <v>-867</v>
      </c>
      <c r="T6">
        <f t="shared" si="1"/>
        <v>856</v>
      </c>
      <c r="U6">
        <f t="shared" si="2"/>
        <v>-82</v>
      </c>
      <c r="V6">
        <f t="shared" si="3"/>
        <v>-301</v>
      </c>
      <c r="W6">
        <f t="shared" si="4"/>
        <v>483</v>
      </c>
      <c r="X6">
        <f t="shared" si="5"/>
        <v>0</v>
      </c>
    </row>
    <row r="7" spans="1:24" x14ac:dyDescent="0.25">
      <c r="B7" t="s">
        <v>13</v>
      </c>
      <c r="C7">
        <v>5085</v>
      </c>
      <c r="D7">
        <v>5246</v>
      </c>
      <c r="E7">
        <v>5367</v>
      </c>
      <c r="F7">
        <v>5245</v>
      </c>
      <c r="G7">
        <v>5326</v>
      </c>
      <c r="H7">
        <v>5193</v>
      </c>
      <c r="J7">
        <f>SUM(C$2:C7)</f>
        <v>28823</v>
      </c>
      <c r="K7">
        <f>SUM(D$2:D7)</f>
        <v>30707</v>
      </c>
      <c r="L7">
        <f>SUM(E$2:E7)</f>
        <v>29890</v>
      </c>
      <c r="M7">
        <f>SUM(F$2:F7)</f>
        <v>29549</v>
      </c>
      <c r="N7">
        <f>SUM(G$2:G7)</f>
        <v>30414</v>
      </c>
      <c r="O7">
        <f>SUM(H$2:H7)</f>
        <v>29798</v>
      </c>
      <c r="P7">
        <f t="shared" si="6"/>
        <v>29890</v>
      </c>
      <c r="R7" t="s">
        <v>13</v>
      </c>
      <c r="S7">
        <f t="shared" si="0"/>
        <v>-1067</v>
      </c>
      <c r="T7">
        <f t="shared" si="1"/>
        <v>817</v>
      </c>
      <c r="U7">
        <f t="shared" si="2"/>
        <v>0</v>
      </c>
      <c r="V7">
        <f t="shared" si="3"/>
        <v>-341</v>
      </c>
      <c r="W7">
        <f t="shared" si="4"/>
        <v>524</v>
      </c>
      <c r="X7">
        <f t="shared" si="5"/>
        <v>-92</v>
      </c>
    </row>
    <row r="8" spans="1:24" x14ac:dyDescent="0.25">
      <c r="B8" t="s">
        <v>14</v>
      </c>
      <c r="C8">
        <v>5318</v>
      </c>
      <c r="D8">
        <v>5889</v>
      </c>
      <c r="E8">
        <v>5625</v>
      </c>
      <c r="F8">
        <v>5674</v>
      </c>
      <c r="G8">
        <v>5638</v>
      </c>
      <c r="H8">
        <v>5401</v>
      </c>
      <c r="J8">
        <f>SUM(C$2:C8)</f>
        <v>34141</v>
      </c>
      <c r="K8">
        <f>SUM(D$2:D8)</f>
        <v>36596</v>
      </c>
      <c r="L8">
        <f>SUM(E$2:E8)</f>
        <v>35515</v>
      </c>
      <c r="M8">
        <f>SUM(F$2:F8)</f>
        <v>35223</v>
      </c>
      <c r="N8">
        <f>SUM(G$2:G8)</f>
        <v>36052</v>
      </c>
      <c r="O8">
        <f>SUM(H$2:H8)</f>
        <v>35199</v>
      </c>
      <c r="P8">
        <f t="shared" si="6"/>
        <v>35515</v>
      </c>
      <c r="R8" t="s">
        <v>14</v>
      </c>
      <c r="S8">
        <f t="shared" si="0"/>
        <v>-1374</v>
      </c>
      <c r="T8">
        <f t="shared" si="1"/>
        <v>1081</v>
      </c>
      <c r="U8">
        <f t="shared" si="2"/>
        <v>0</v>
      </c>
      <c r="V8">
        <f t="shared" si="3"/>
        <v>-292</v>
      </c>
      <c r="W8">
        <f t="shared" si="4"/>
        <v>537</v>
      </c>
      <c r="X8">
        <f t="shared" si="5"/>
        <v>-316</v>
      </c>
    </row>
    <row r="9" spans="1:24" x14ac:dyDescent="0.25">
      <c r="B9" t="s">
        <v>15</v>
      </c>
      <c r="C9">
        <v>5314</v>
      </c>
      <c r="D9">
        <v>5828</v>
      </c>
      <c r="E9">
        <v>5680</v>
      </c>
      <c r="F9">
        <v>5715</v>
      </c>
      <c r="G9">
        <v>5457</v>
      </c>
      <c r="H9">
        <v>5559</v>
      </c>
      <c r="J9">
        <f>SUM(C$2:C9)</f>
        <v>39455</v>
      </c>
      <c r="K9">
        <f>SUM(D$2:D9)</f>
        <v>42424</v>
      </c>
      <c r="L9">
        <f>SUM(E$2:E9)</f>
        <v>41195</v>
      </c>
      <c r="M9">
        <f>SUM(F$2:F9)</f>
        <v>40938</v>
      </c>
      <c r="N9">
        <f>SUM(G$2:G9)</f>
        <v>41509</v>
      </c>
      <c r="O9">
        <f>SUM(H$2:H9)</f>
        <v>40758</v>
      </c>
      <c r="P9">
        <f t="shared" si="6"/>
        <v>41195</v>
      </c>
      <c r="R9" t="s">
        <v>15</v>
      </c>
      <c r="S9">
        <f t="shared" si="0"/>
        <v>-1740</v>
      </c>
      <c r="T9">
        <f t="shared" si="1"/>
        <v>1229</v>
      </c>
      <c r="U9">
        <f t="shared" si="2"/>
        <v>0</v>
      </c>
      <c r="V9">
        <f t="shared" si="3"/>
        <v>-257</v>
      </c>
      <c r="W9">
        <f t="shared" si="4"/>
        <v>314</v>
      </c>
      <c r="X9">
        <f t="shared" si="5"/>
        <v>-437</v>
      </c>
    </row>
    <row r="10" spans="1:24" x14ac:dyDescent="0.25">
      <c r="B10" t="s">
        <v>16</v>
      </c>
      <c r="C10">
        <v>5054</v>
      </c>
      <c r="D10">
        <v>5416</v>
      </c>
      <c r="E10">
        <v>5196</v>
      </c>
      <c r="F10">
        <v>5463</v>
      </c>
      <c r="G10">
        <v>5243</v>
      </c>
      <c r="H10">
        <v>5399</v>
      </c>
      <c r="J10">
        <f>SUM(C$2:C10)</f>
        <v>44509</v>
      </c>
      <c r="K10">
        <f>SUM(D$2:D10)</f>
        <v>47840</v>
      </c>
      <c r="L10">
        <f>SUM(E$2:E10)</f>
        <v>46391</v>
      </c>
      <c r="M10">
        <f>SUM(F$2:F10)</f>
        <v>46401</v>
      </c>
      <c r="N10">
        <f>SUM(G$2:G10)</f>
        <v>46752</v>
      </c>
      <c r="O10">
        <f>SUM(H$2:H10)</f>
        <v>46157</v>
      </c>
      <c r="P10">
        <f t="shared" si="6"/>
        <v>46401</v>
      </c>
      <c r="R10" t="s">
        <v>16</v>
      </c>
      <c r="S10">
        <f t="shared" si="0"/>
        <v>-1892</v>
      </c>
      <c r="T10">
        <f t="shared" si="1"/>
        <v>1439</v>
      </c>
      <c r="U10">
        <f t="shared" si="2"/>
        <v>-10</v>
      </c>
      <c r="V10">
        <f t="shared" si="3"/>
        <v>0</v>
      </c>
      <c r="W10">
        <f t="shared" si="4"/>
        <v>351</v>
      </c>
      <c r="X10">
        <f t="shared" si="5"/>
        <v>-244</v>
      </c>
    </row>
    <row r="11" spans="1:24" x14ac:dyDescent="0.25">
      <c r="B11" t="s">
        <v>17</v>
      </c>
      <c r="C11">
        <v>4886</v>
      </c>
      <c r="D11">
        <v>5593</v>
      </c>
      <c r="E11">
        <v>5200</v>
      </c>
      <c r="F11">
        <v>5276</v>
      </c>
      <c r="G11">
        <v>5213</v>
      </c>
      <c r="H11">
        <v>5401</v>
      </c>
      <c r="J11">
        <f>SUM(C$2:C11)</f>
        <v>49395</v>
      </c>
      <c r="K11">
        <f>SUM(D$2:D11)</f>
        <v>53433</v>
      </c>
      <c r="L11">
        <f>SUM(E$2:E11)</f>
        <v>51591</v>
      </c>
      <c r="M11">
        <f>SUM(F$2:F11)</f>
        <v>51677</v>
      </c>
      <c r="N11">
        <f>SUM(G$2:G11)</f>
        <v>51965</v>
      </c>
      <c r="O11">
        <f>SUM(H$2:H11)</f>
        <v>51558</v>
      </c>
      <c r="P11">
        <f t="shared" si="6"/>
        <v>51677</v>
      </c>
      <c r="R11" t="s">
        <v>17</v>
      </c>
      <c r="S11">
        <f t="shared" si="0"/>
        <v>-2282</v>
      </c>
      <c r="T11">
        <f t="shared" ref="T11:X13" si="7">K11-$P11</f>
        <v>1756</v>
      </c>
      <c r="U11">
        <f t="shared" si="7"/>
        <v>-86</v>
      </c>
      <c r="V11">
        <f t="shared" si="7"/>
        <v>0</v>
      </c>
      <c r="W11">
        <f t="shared" si="7"/>
        <v>288</v>
      </c>
      <c r="X11">
        <f t="shared" si="7"/>
        <v>-119</v>
      </c>
    </row>
    <row r="12" spans="1:24" x14ac:dyDescent="0.25">
      <c r="B12" t="s">
        <v>18</v>
      </c>
      <c r="C12">
        <v>4555</v>
      </c>
      <c r="D12">
        <v>5136</v>
      </c>
      <c r="E12">
        <v>4719</v>
      </c>
      <c r="F12">
        <v>4879</v>
      </c>
      <c r="G12">
        <v>4755</v>
      </c>
      <c r="H12">
        <v>4983</v>
      </c>
      <c r="J12">
        <f>SUM(C$2:C12)</f>
        <v>53950</v>
      </c>
      <c r="K12">
        <f>SUM(D$2:D12)</f>
        <v>58569</v>
      </c>
      <c r="L12">
        <f>SUM(E$2:E12)</f>
        <v>56310</v>
      </c>
      <c r="M12">
        <f>SUM(F$2:F12)</f>
        <v>56556</v>
      </c>
      <c r="N12">
        <f>SUM(G$2:G12)</f>
        <v>56720</v>
      </c>
      <c r="O12">
        <f>SUM(H$2:H12)</f>
        <v>56541</v>
      </c>
      <c r="P12">
        <f t="shared" si="6"/>
        <v>56556</v>
      </c>
      <c r="R12" t="s">
        <v>18</v>
      </c>
      <c r="S12">
        <f t="shared" si="0"/>
        <v>-2606</v>
      </c>
      <c r="T12">
        <f t="shared" si="7"/>
        <v>2013</v>
      </c>
      <c r="U12">
        <f t="shared" si="7"/>
        <v>-246</v>
      </c>
      <c r="V12">
        <f t="shared" si="7"/>
        <v>0</v>
      </c>
      <c r="W12">
        <f t="shared" si="7"/>
        <v>164</v>
      </c>
      <c r="X12">
        <f t="shared" si="7"/>
        <v>-15</v>
      </c>
    </row>
    <row r="13" spans="1:24" x14ac:dyDescent="0.25">
      <c r="B13" t="s">
        <v>19</v>
      </c>
      <c r="C13">
        <v>4480</v>
      </c>
      <c r="D13">
        <v>4904</v>
      </c>
      <c r="E13">
        <v>4627</v>
      </c>
      <c r="F13">
        <v>4611</v>
      </c>
      <c r="G13">
        <v>4756</v>
      </c>
      <c r="H13">
        <v>4856</v>
      </c>
      <c r="J13">
        <f>SUM(C$2:C13)</f>
        <v>58430</v>
      </c>
      <c r="K13">
        <f>SUM(D$2:D13)</f>
        <v>63473</v>
      </c>
      <c r="L13">
        <f>SUM(E$2:E13)</f>
        <v>60937</v>
      </c>
      <c r="M13">
        <f>SUM(F$2:F13)</f>
        <v>61167</v>
      </c>
      <c r="N13">
        <f>SUM(G$2:G13)</f>
        <v>61476</v>
      </c>
      <c r="O13">
        <f>SUM(H$2:H13)</f>
        <v>61397</v>
      </c>
      <c r="P13">
        <f t="shared" si="6"/>
        <v>61397</v>
      </c>
      <c r="R13" t="s">
        <v>19</v>
      </c>
      <c r="S13">
        <f t="shared" si="0"/>
        <v>-2967</v>
      </c>
      <c r="T13">
        <f t="shared" si="7"/>
        <v>2076</v>
      </c>
      <c r="U13">
        <f t="shared" si="7"/>
        <v>-460</v>
      </c>
      <c r="V13">
        <f t="shared" si="7"/>
        <v>-230</v>
      </c>
      <c r="W13">
        <f t="shared" si="7"/>
        <v>79</v>
      </c>
      <c r="X13">
        <f t="shared" si="7"/>
        <v>0</v>
      </c>
    </row>
    <row r="16" spans="1:24" x14ac:dyDescent="0.25">
      <c r="B16" t="s">
        <v>22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J16" t="s">
        <v>0</v>
      </c>
      <c r="K16" t="s">
        <v>1</v>
      </c>
      <c r="L16" t="s">
        <v>2</v>
      </c>
      <c r="M16" t="s">
        <v>3</v>
      </c>
      <c r="N16" t="s">
        <v>4</v>
      </c>
      <c r="O16" t="s">
        <v>5</v>
      </c>
      <c r="P16" t="s">
        <v>7</v>
      </c>
      <c r="R16" t="s">
        <v>6</v>
      </c>
      <c r="S16" t="s">
        <v>0</v>
      </c>
      <c r="T16" t="s">
        <v>1</v>
      </c>
      <c r="U16" t="s">
        <v>2</v>
      </c>
      <c r="V16" t="s">
        <v>3</v>
      </c>
      <c r="W16" t="s">
        <v>4</v>
      </c>
      <c r="X16" t="s">
        <v>5</v>
      </c>
    </row>
    <row r="17" spans="2:24" x14ac:dyDescent="0.25">
      <c r="B17" t="s">
        <v>8</v>
      </c>
      <c r="C17">
        <v>5462</v>
      </c>
      <c r="D17">
        <v>5458</v>
      </c>
      <c r="E17">
        <v>4847</v>
      </c>
      <c r="F17">
        <v>5001</v>
      </c>
      <c r="G17">
        <v>5004</v>
      </c>
      <c r="H17">
        <v>4908</v>
      </c>
      <c r="J17">
        <f>SUM(C$17:C17)</f>
        <v>5462</v>
      </c>
      <c r="K17">
        <f>SUM(D$17:D17)</f>
        <v>5458</v>
      </c>
      <c r="L17">
        <f>SUM(E$17:E17)</f>
        <v>4847</v>
      </c>
      <c r="M17">
        <f>SUM(F$17:F17)</f>
        <v>5001</v>
      </c>
      <c r="N17">
        <f>SUM(G$17:G17)</f>
        <v>5004</v>
      </c>
      <c r="O17">
        <f>SUM(H$17:H17)</f>
        <v>4908</v>
      </c>
      <c r="P17">
        <f t="shared" ref="P17:P28" si="8">MEDIAN(K17:O17)</f>
        <v>5001</v>
      </c>
      <c r="R17" t="s">
        <v>8</v>
      </c>
      <c r="S17">
        <f t="shared" ref="S17:X28" si="9">J17-$P17</f>
        <v>461</v>
      </c>
      <c r="T17">
        <f t="shared" si="9"/>
        <v>457</v>
      </c>
      <c r="U17">
        <f t="shared" si="9"/>
        <v>-154</v>
      </c>
      <c r="V17">
        <f t="shared" si="9"/>
        <v>0</v>
      </c>
      <c r="W17">
        <f t="shared" si="9"/>
        <v>3</v>
      </c>
      <c r="X17">
        <f t="shared" si="9"/>
        <v>-93</v>
      </c>
    </row>
    <row r="18" spans="2:24" x14ac:dyDescent="0.25">
      <c r="B18" t="s">
        <v>9</v>
      </c>
      <c r="C18">
        <v>5025</v>
      </c>
      <c r="D18">
        <v>4350</v>
      </c>
      <c r="E18">
        <v>4373</v>
      </c>
      <c r="F18">
        <v>4735</v>
      </c>
      <c r="G18">
        <v>4948</v>
      </c>
      <c r="H18">
        <v>4724</v>
      </c>
      <c r="J18">
        <f>SUM(C$17:C18)</f>
        <v>10487</v>
      </c>
      <c r="K18">
        <f>SUM(D$17:D18)</f>
        <v>9808</v>
      </c>
      <c r="L18">
        <f>SUM(E$17:E18)</f>
        <v>9220</v>
      </c>
      <c r="M18">
        <f>SUM(F$17:F18)</f>
        <v>9736</v>
      </c>
      <c r="N18">
        <f>SUM(G$17:G18)</f>
        <v>9952</v>
      </c>
      <c r="O18">
        <f>SUM(H$17:H18)</f>
        <v>9632</v>
      </c>
      <c r="P18">
        <f t="shared" si="8"/>
        <v>9736</v>
      </c>
      <c r="R18" t="s">
        <v>9</v>
      </c>
      <c r="S18">
        <f t="shared" si="9"/>
        <v>751</v>
      </c>
      <c r="T18">
        <f t="shared" si="9"/>
        <v>72</v>
      </c>
      <c r="U18">
        <f t="shared" si="9"/>
        <v>-516</v>
      </c>
      <c r="V18">
        <f t="shared" si="9"/>
        <v>0</v>
      </c>
      <c r="W18">
        <f t="shared" si="9"/>
        <v>216</v>
      </c>
      <c r="X18">
        <f t="shared" si="9"/>
        <v>-104</v>
      </c>
    </row>
    <row r="19" spans="2:24" x14ac:dyDescent="0.25">
      <c r="B19" t="s">
        <v>10</v>
      </c>
      <c r="C19">
        <v>5393</v>
      </c>
      <c r="D19">
        <v>4460</v>
      </c>
      <c r="E19">
        <v>4840</v>
      </c>
      <c r="F19">
        <v>4606</v>
      </c>
      <c r="G19">
        <v>5683</v>
      </c>
      <c r="H19">
        <v>4922</v>
      </c>
      <c r="J19">
        <f>SUM(C$17:C19)</f>
        <v>15880</v>
      </c>
      <c r="K19">
        <f>SUM(D$17:D19)</f>
        <v>14268</v>
      </c>
      <c r="L19">
        <f>SUM(E$17:E19)</f>
        <v>14060</v>
      </c>
      <c r="M19">
        <f>SUM(F$17:F19)</f>
        <v>14342</v>
      </c>
      <c r="N19">
        <f>SUM(G$17:G19)</f>
        <v>15635</v>
      </c>
      <c r="O19">
        <f>SUM(H$17:H19)</f>
        <v>14554</v>
      </c>
      <c r="P19">
        <f t="shared" si="8"/>
        <v>14342</v>
      </c>
      <c r="R19" t="s">
        <v>10</v>
      </c>
      <c r="S19">
        <f t="shared" si="9"/>
        <v>1538</v>
      </c>
      <c r="T19">
        <f t="shared" si="9"/>
        <v>-74</v>
      </c>
      <c r="U19">
        <f t="shared" si="9"/>
        <v>-282</v>
      </c>
      <c r="V19">
        <f t="shared" si="9"/>
        <v>0</v>
      </c>
      <c r="W19">
        <f t="shared" si="9"/>
        <v>1293</v>
      </c>
      <c r="X19">
        <f t="shared" si="9"/>
        <v>212</v>
      </c>
    </row>
    <row r="20" spans="2:24" x14ac:dyDescent="0.25">
      <c r="B20" t="s">
        <v>11</v>
      </c>
      <c r="C20">
        <v>4921</v>
      </c>
      <c r="D20">
        <v>4352</v>
      </c>
      <c r="E20">
        <v>4740</v>
      </c>
      <c r="F20">
        <v>4469</v>
      </c>
      <c r="G20">
        <v>4697</v>
      </c>
      <c r="H20">
        <v>4243</v>
      </c>
      <c r="J20">
        <f>SUM(C$17:C20)</f>
        <v>20801</v>
      </c>
      <c r="K20">
        <f>SUM(D$17:D20)</f>
        <v>18620</v>
      </c>
      <c r="L20">
        <f>SUM(E$17:E20)</f>
        <v>18800</v>
      </c>
      <c r="M20">
        <f>SUM(F$17:F20)</f>
        <v>18811</v>
      </c>
      <c r="N20">
        <f>SUM(G$17:G20)</f>
        <v>20332</v>
      </c>
      <c r="O20">
        <f>SUM(H$17:H20)</f>
        <v>18797</v>
      </c>
      <c r="P20">
        <f t="shared" si="8"/>
        <v>18800</v>
      </c>
      <c r="R20" t="s">
        <v>11</v>
      </c>
      <c r="S20">
        <f t="shared" si="9"/>
        <v>2001</v>
      </c>
      <c r="T20">
        <f t="shared" si="9"/>
        <v>-180</v>
      </c>
      <c r="U20">
        <f t="shared" si="9"/>
        <v>0</v>
      </c>
      <c r="V20">
        <f t="shared" si="9"/>
        <v>11</v>
      </c>
      <c r="W20">
        <f t="shared" si="9"/>
        <v>1532</v>
      </c>
      <c r="X20">
        <f t="shared" si="9"/>
        <v>-3</v>
      </c>
    </row>
    <row r="21" spans="2:24" x14ac:dyDescent="0.25">
      <c r="B21" t="s">
        <v>12</v>
      </c>
      <c r="C21">
        <v>4610</v>
      </c>
      <c r="D21">
        <v>4640</v>
      </c>
      <c r="E21">
        <v>4382</v>
      </c>
      <c r="F21">
        <v>4437</v>
      </c>
      <c r="G21">
        <v>4393</v>
      </c>
      <c r="H21">
        <v>4468</v>
      </c>
      <c r="J21">
        <f>SUM(C$17:C21)</f>
        <v>25411</v>
      </c>
      <c r="K21">
        <f>SUM(D$17:D21)</f>
        <v>23260</v>
      </c>
      <c r="L21">
        <f>SUM(E$17:E21)</f>
        <v>23182</v>
      </c>
      <c r="M21">
        <f>SUM(F$17:F21)</f>
        <v>23248</v>
      </c>
      <c r="N21">
        <f>SUM(G$17:G21)</f>
        <v>24725</v>
      </c>
      <c r="O21">
        <f>SUM(H$17:H21)</f>
        <v>23265</v>
      </c>
      <c r="P21">
        <f t="shared" si="8"/>
        <v>23260</v>
      </c>
      <c r="R21" t="s">
        <v>12</v>
      </c>
      <c r="S21">
        <f t="shared" si="9"/>
        <v>2151</v>
      </c>
      <c r="T21">
        <f t="shared" si="9"/>
        <v>0</v>
      </c>
      <c r="U21">
        <f t="shared" si="9"/>
        <v>-78</v>
      </c>
      <c r="V21">
        <f t="shared" si="9"/>
        <v>-12</v>
      </c>
      <c r="W21">
        <f t="shared" si="9"/>
        <v>1465</v>
      </c>
      <c r="X21">
        <f t="shared" si="9"/>
        <v>5</v>
      </c>
    </row>
    <row r="22" spans="2:24" x14ac:dyDescent="0.25">
      <c r="B22" t="s">
        <v>13</v>
      </c>
      <c r="C22">
        <v>4617</v>
      </c>
      <c r="D22">
        <v>4416</v>
      </c>
      <c r="E22">
        <v>4179</v>
      </c>
      <c r="F22">
        <v>4257</v>
      </c>
      <c r="G22">
        <v>4120</v>
      </c>
      <c r="H22">
        <v>4222</v>
      </c>
      <c r="J22">
        <f>SUM(C$17:C22)</f>
        <v>30028</v>
      </c>
      <c r="K22">
        <f>SUM(D$17:D22)</f>
        <v>27676</v>
      </c>
      <c r="L22">
        <f>SUM(E$17:E22)</f>
        <v>27361</v>
      </c>
      <c r="M22">
        <f>SUM(F$17:F22)</f>
        <v>27505</v>
      </c>
      <c r="N22">
        <f>SUM(G$17:G22)</f>
        <v>28845</v>
      </c>
      <c r="O22">
        <f>SUM(H$17:H22)</f>
        <v>27487</v>
      </c>
      <c r="P22">
        <f t="shared" si="8"/>
        <v>27505</v>
      </c>
      <c r="R22" t="s">
        <v>13</v>
      </c>
      <c r="S22">
        <f t="shared" si="9"/>
        <v>2523</v>
      </c>
      <c r="T22">
        <f t="shared" si="9"/>
        <v>171</v>
      </c>
      <c r="U22">
        <f t="shared" si="9"/>
        <v>-144</v>
      </c>
      <c r="V22">
        <f t="shared" si="9"/>
        <v>0</v>
      </c>
      <c r="W22">
        <f t="shared" si="9"/>
        <v>1340</v>
      </c>
      <c r="X22">
        <f t="shared" si="9"/>
        <v>-18</v>
      </c>
    </row>
    <row r="23" spans="2:24" x14ac:dyDescent="0.25">
      <c r="B23" t="s">
        <v>14</v>
      </c>
      <c r="C23">
        <v>4684</v>
      </c>
      <c r="D23">
        <v>4604</v>
      </c>
      <c r="E23">
        <v>4337</v>
      </c>
      <c r="F23">
        <v>4235</v>
      </c>
      <c r="G23">
        <v>4535</v>
      </c>
      <c r="H23">
        <v>4079</v>
      </c>
      <c r="J23">
        <f>SUM(C$17:C23)</f>
        <v>34712</v>
      </c>
      <c r="K23">
        <f>SUM(D$17:D23)</f>
        <v>32280</v>
      </c>
      <c r="L23">
        <f>SUM(E$17:E23)</f>
        <v>31698</v>
      </c>
      <c r="M23">
        <f>SUM(F$17:F23)</f>
        <v>31740</v>
      </c>
      <c r="N23">
        <f>SUM(G$17:G23)</f>
        <v>33380</v>
      </c>
      <c r="O23">
        <f>SUM(H$17:H23)</f>
        <v>31566</v>
      </c>
      <c r="P23">
        <f t="shared" si="8"/>
        <v>31740</v>
      </c>
      <c r="R23" t="s">
        <v>14</v>
      </c>
      <c r="S23">
        <f t="shared" si="9"/>
        <v>2972</v>
      </c>
      <c r="T23">
        <f t="shared" si="9"/>
        <v>540</v>
      </c>
      <c r="U23">
        <f t="shared" si="9"/>
        <v>-42</v>
      </c>
      <c r="V23">
        <f t="shared" si="9"/>
        <v>0</v>
      </c>
      <c r="W23">
        <f t="shared" si="9"/>
        <v>1640</v>
      </c>
      <c r="X23">
        <f t="shared" si="9"/>
        <v>-174</v>
      </c>
    </row>
    <row r="24" spans="2:24" x14ac:dyDescent="0.25">
      <c r="B24" t="s">
        <v>15</v>
      </c>
      <c r="C24">
        <v>4824</v>
      </c>
      <c r="D24">
        <v>4767</v>
      </c>
      <c r="E24">
        <v>4316</v>
      </c>
      <c r="F24">
        <v>4295</v>
      </c>
      <c r="G24">
        <v>4438</v>
      </c>
      <c r="H24">
        <v>4162</v>
      </c>
      <c r="J24">
        <f>SUM(C$17:C24)</f>
        <v>39536</v>
      </c>
      <c r="K24">
        <f>SUM(D$17:D24)</f>
        <v>37047</v>
      </c>
      <c r="L24">
        <f>SUM(E$17:E24)</f>
        <v>36014</v>
      </c>
      <c r="M24">
        <f>SUM(F$17:F24)</f>
        <v>36035</v>
      </c>
      <c r="N24">
        <f>SUM(G$17:G24)</f>
        <v>37818</v>
      </c>
      <c r="O24">
        <f>SUM(H$17:H24)</f>
        <v>35728</v>
      </c>
      <c r="P24">
        <f t="shared" si="8"/>
        <v>36035</v>
      </c>
      <c r="R24" t="s">
        <v>15</v>
      </c>
      <c r="S24">
        <f t="shared" si="9"/>
        <v>3501</v>
      </c>
      <c r="T24">
        <f t="shared" si="9"/>
        <v>1012</v>
      </c>
      <c r="U24">
        <f t="shared" si="9"/>
        <v>-21</v>
      </c>
      <c r="V24">
        <f t="shared" si="9"/>
        <v>0</v>
      </c>
      <c r="W24">
        <f t="shared" si="9"/>
        <v>1783</v>
      </c>
      <c r="X24">
        <f t="shared" si="9"/>
        <v>-307</v>
      </c>
    </row>
    <row r="25" spans="2:24" x14ac:dyDescent="0.25">
      <c r="B25" t="s">
        <v>16</v>
      </c>
      <c r="C25">
        <v>4494</v>
      </c>
      <c r="D25">
        <v>4577</v>
      </c>
      <c r="E25">
        <v>4281</v>
      </c>
      <c r="F25">
        <v>4239</v>
      </c>
      <c r="G25">
        <v>4128</v>
      </c>
      <c r="H25">
        <v>4126</v>
      </c>
      <c r="J25">
        <f>SUM(C$17:C25)</f>
        <v>44030</v>
      </c>
      <c r="K25">
        <f>SUM(D$17:D25)</f>
        <v>41624</v>
      </c>
      <c r="L25">
        <f>SUM(E$17:E25)</f>
        <v>40295</v>
      </c>
      <c r="M25">
        <f>SUM(F$17:F25)</f>
        <v>40274</v>
      </c>
      <c r="N25">
        <f>SUM(G$17:G25)</f>
        <v>41946</v>
      </c>
      <c r="O25">
        <f>SUM(H$17:H25)</f>
        <v>39854</v>
      </c>
      <c r="P25">
        <f t="shared" si="8"/>
        <v>40295</v>
      </c>
      <c r="R25" t="s">
        <v>16</v>
      </c>
      <c r="S25">
        <f t="shared" si="9"/>
        <v>3735</v>
      </c>
      <c r="T25">
        <f t="shared" si="9"/>
        <v>1329</v>
      </c>
      <c r="U25">
        <f t="shared" si="9"/>
        <v>0</v>
      </c>
      <c r="V25">
        <f t="shared" si="9"/>
        <v>-21</v>
      </c>
      <c r="W25">
        <f t="shared" si="9"/>
        <v>1651</v>
      </c>
      <c r="X25">
        <f t="shared" si="9"/>
        <v>-441</v>
      </c>
    </row>
    <row r="26" spans="2:24" x14ac:dyDescent="0.25">
      <c r="B26" t="s">
        <v>17</v>
      </c>
      <c r="C26">
        <v>4895</v>
      </c>
      <c r="D26">
        <v>5001</v>
      </c>
      <c r="E26">
        <v>4489</v>
      </c>
      <c r="F26">
        <v>4440</v>
      </c>
      <c r="G26">
        <v>4369</v>
      </c>
      <c r="H26">
        <v>4279</v>
      </c>
      <c r="J26">
        <f>SUM(C$17:C26)</f>
        <v>48925</v>
      </c>
      <c r="K26">
        <f>SUM(D$17:D26)</f>
        <v>46625</v>
      </c>
      <c r="L26">
        <f>SUM(E$17:E26)</f>
        <v>44784</v>
      </c>
      <c r="M26">
        <f>SUM(F$17:F26)</f>
        <v>44714</v>
      </c>
      <c r="N26">
        <f>SUM(G$17:G26)</f>
        <v>46315</v>
      </c>
      <c r="O26">
        <f>SUM(H$17:H26)</f>
        <v>44133</v>
      </c>
      <c r="P26">
        <f t="shared" si="8"/>
        <v>44784</v>
      </c>
      <c r="R26" t="s">
        <v>17</v>
      </c>
      <c r="S26">
        <f t="shared" si="9"/>
        <v>4141</v>
      </c>
      <c r="T26">
        <f t="shared" si="9"/>
        <v>1841</v>
      </c>
      <c r="U26">
        <f t="shared" si="9"/>
        <v>0</v>
      </c>
      <c r="V26">
        <f t="shared" si="9"/>
        <v>-70</v>
      </c>
      <c r="W26">
        <f t="shared" si="9"/>
        <v>1531</v>
      </c>
      <c r="X26">
        <f t="shared" si="9"/>
        <v>-651</v>
      </c>
    </row>
    <row r="27" spans="2:24" x14ac:dyDescent="0.25">
      <c r="B27" t="s">
        <v>18</v>
      </c>
      <c r="C27">
        <v>4673</v>
      </c>
      <c r="D27">
        <v>4974</v>
      </c>
      <c r="E27">
        <v>4591</v>
      </c>
      <c r="F27">
        <v>4484</v>
      </c>
      <c r="G27">
        <v>4230</v>
      </c>
      <c r="H27">
        <v>4324</v>
      </c>
      <c r="J27">
        <f>SUM(C$17:C27)</f>
        <v>53598</v>
      </c>
      <c r="K27">
        <f>SUM(D$17:D27)</f>
        <v>51599</v>
      </c>
      <c r="L27">
        <f>SUM(E$17:E27)</f>
        <v>49375</v>
      </c>
      <c r="M27">
        <f>SUM(F$17:F27)</f>
        <v>49198</v>
      </c>
      <c r="N27">
        <f>SUM(G$17:G27)</f>
        <v>50545</v>
      </c>
      <c r="O27">
        <f>SUM(H$17:H27)</f>
        <v>48457</v>
      </c>
      <c r="P27">
        <f t="shared" si="8"/>
        <v>49375</v>
      </c>
      <c r="R27" t="s">
        <v>18</v>
      </c>
      <c r="S27">
        <f t="shared" si="9"/>
        <v>4223</v>
      </c>
      <c r="T27">
        <f t="shared" si="9"/>
        <v>2224</v>
      </c>
      <c r="U27">
        <f t="shared" si="9"/>
        <v>0</v>
      </c>
      <c r="V27">
        <f t="shared" si="9"/>
        <v>-177</v>
      </c>
      <c r="W27">
        <f t="shared" si="9"/>
        <v>1170</v>
      </c>
      <c r="X27">
        <f t="shared" si="9"/>
        <v>-918</v>
      </c>
    </row>
    <row r="28" spans="2:24" x14ac:dyDescent="0.25">
      <c r="B28" t="s">
        <v>19</v>
      </c>
      <c r="C28">
        <v>5837</v>
      </c>
      <c r="D28">
        <v>5553</v>
      </c>
      <c r="E28">
        <v>5270</v>
      </c>
      <c r="F28">
        <v>4760</v>
      </c>
      <c r="G28">
        <v>4687</v>
      </c>
      <c r="H28">
        <v>4804</v>
      </c>
      <c r="J28">
        <f>SUM(C$17:C28)</f>
        <v>59435</v>
      </c>
      <c r="K28">
        <f>SUM(D$17:D28)</f>
        <v>57152</v>
      </c>
      <c r="L28">
        <f>SUM(E$17:E28)</f>
        <v>54645</v>
      </c>
      <c r="M28">
        <f>SUM(F$17:F28)</f>
        <v>53958</v>
      </c>
      <c r="N28">
        <f>SUM(G$17:G28)</f>
        <v>55232</v>
      </c>
      <c r="O28">
        <f>SUM(H$17:H28)</f>
        <v>53261</v>
      </c>
      <c r="P28">
        <f t="shared" si="8"/>
        <v>54645</v>
      </c>
      <c r="R28" t="s">
        <v>19</v>
      </c>
      <c r="S28">
        <f t="shared" si="9"/>
        <v>4790</v>
      </c>
      <c r="T28">
        <f t="shared" si="9"/>
        <v>2507</v>
      </c>
      <c r="U28">
        <f t="shared" si="9"/>
        <v>0</v>
      </c>
      <c r="V28">
        <f t="shared" si="9"/>
        <v>-687</v>
      </c>
      <c r="W28">
        <f t="shared" si="9"/>
        <v>587</v>
      </c>
      <c r="X28">
        <f t="shared" si="9"/>
        <v>-1384</v>
      </c>
    </row>
    <row r="31" spans="2:24" x14ac:dyDescent="0.25">
      <c r="B31" s="3" t="s">
        <v>68</v>
      </c>
    </row>
  </sheetData>
  <hyperlinks>
    <hyperlink ref="A1" location="home!A1" display="home" xr:uid="{87A48FDB-4A3E-497E-BEC3-6C5F77C33DF4}"/>
    <hyperlink ref="B31" r:id="rId1" xr:uid="{9435449C-3D6F-46D2-9610-0E8F40E2F08B}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1A770-07DD-4443-97C3-846AD58FD915}">
  <dimension ref="A1:AA31"/>
  <sheetViews>
    <sheetView zoomScaleNormal="100" workbookViewId="0">
      <selection activeCell="B17" sqref="B17:B28"/>
    </sheetView>
  </sheetViews>
  <sheetFormatPr baseColWidth="10" defaultRowHeight="15" x14ac:dyDescent="0.25"/>
  <sheetData>
    <row r="1" spans="1:27" x14ac:dyDescent="0.25">
      <c r="A1" s="3" t="s">
        <v>59</v>
      </c>
      <c r="B1" t="s">
        <v>23</v>
      </c>
      <c r="C1" t="s">
        <v>129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129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129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</row>
    <row r="2" spans="1:27" x14ac:dyDescent="0.25">
      <c r="B2" t="s">
        <v>8</v>
      </c>
      <c r="C2">
        <v>3521</v>
      </c>
      <c r="D2">
        <v>3992</v>
      </c>
      <c r="E2">
        <v>3999</v>
      </c>
      <c r="F2">
        <v>3907</v>
      </c>
      <c r="G2">
        <v>3867</v>
      </c>
      <c r="H2">
        <v>4088</v>
      </c>
      <c r="I2">
        <v>4152</v>
      </c>
      <c r="K2">
        <f>SUM(C$2:C2)</f>
        <v>3521</v>
      </c>
      <c r="L2">
        <f>SUM(D$2:D2)</f>
        <v>3992</v>
      </c>
      <c r="M2">
        <f>SUM(E$2:E2)</f>
        <v>3999</v>
      </c>
      <c r="N2">
        <f>SUM(F$2:F2)</f>
        <v>3907</v>
      </c>
      <c r="O2">
        <f>SUM(G$2:G2)</f>
        <v>3867</v>
      </c>
      <c r="P2">
        <f>SUM(H$2:H2)</f>
        <v>4088</v>
      </c>
      <c r="Q2">
        <f>SUM(I$2:I2)</f>
        <v>4152</v>
      </c>
      <c r="R2">
        <f>MEDIAN(M2:Q2)</f>
        <v>3999</v>
      </c>
      <c r="T2" t="s">
        <v>8</v>
      </c>
      <c r="U2">
        <f t="shared" ref="U2:AA2" si="0">K2-$R2</f>
        <v>-478</v>
      </c>
      <c r="V2">
        <f t="shared" si="0"/>
        <v>-7</v>
      </c>
      <c r="W2">
        <f t="shared" si="0"/>
        <v>0</v>
      </c>
      <c r="X2">
        <f t="shared" si="0"/>
        <v>-92</v>
      </c>
      <c r="Y2">
        <f t="shared" si="0"/>
        <v>-132</v>
      </c>
      <c r="Z2">
        <f t="shared" si="0"/>
        <v>89</v>
      </c>
      <c r="AA2">
        <f t="shared" si="0"/>
        <v>153</v>
      </c>
    </row>
    <row r="3" spans="1:27" x14ac:dyDescent="0.25">
      <c r="B3" t="s">
        <v>9</v>
      </c>
      <c r="D3">
        <v>3453</v>
      </c>
      <c r="E3">
        <v>3884</v>
      </c>
      <c r="F3">
        <v>3633</v>
      </c>
      <c r="G3">
        <v>3288</v>
      </c>
      <c r="H3">
        <v>3657</v>
      </c>
      <c r="I3">
        <v>3814</v>
      </c>
      <c r="L3">
        <f>SUM(D$2:D3)</f>
        <v>7445</v>
      </c>
      <c r="M3">
        <f>SUM(E$2:E3)</f>
        <v>7883</v>
      </c>
      <c r="N3">
        <f>SUM(F$2:F3)</f>
        <v>7540</v>
      </c>
      <c r="O3">
        <f>SUM(G$2:G3)</f>
        <v>7155</v>
      </c>
      <c r="P3">
        <f>SUM(H$2:H3)</f>
        <v>7745</v>
      </c>
      <c r="Q3">
        <f>SUM(I$2:I3)</f>
        <v>7966</v>
      </c>
      <c r="R3">
        <f t="shared" ref="R3:R13" si="1">MEDIAN(M3:Q3)</f>
        <v>7745</v>
      </c>
      <c r="T3" t="s">
        <v>9</v>
      </c>
      <c r="V3">
        <f t="shared" ref="V3:V12" si="2">L3-$R3</f>
        <v>-300</v>
      </c>
      <c r="W3">
        <f t="shared" ref="W3:W12" si="3">M3-$R3</f>
        <v>138</v>
      </c>
      <c r="X3">
        <f t="shared" ref="X3:X12" si="4">N3-$R3</f>
        <v>-205</v>
      </c>
      <c r="Y3">
        <f t="shared" ref="Y3:Y12" si="5">O3-$R3</f>
        <v>-590</v>
      </c>
      <c r="Z3">
        <f t="shared" ref="Z3:Z12" si="6">P3-$R3</f>
        <v>0</v>
      </c>
      <c r="AA3">
        <f t="shared" ref="AA3:AA12" si="7">Q3-$R3</f>
        <v>221</v>
      </c>
    </row>
    <row r="4" spans="1:27" x14ac:dyDescent="0.25">
      <c r="B4" t="s">
        <v>10</v>
      </c>
      <c r="D4">
        <v>3630</v>
      </c>
      <c r="E4">
        <v>4317</v>
      </c>
      <c r="F4">
        <v>3899</v>
      </c>
      <c r="G4">
        <v>3778</v>
      </c>
      <c r="H4">
        <v>3974</v>
      </c>
      <c r="I4">
        <v>4180</v>
      </c>
      <c r="L4">
        <f>SUM(D$2:D4)</f>
        <v>11075</v>
      </c>
      <c r="M4">
        <f>SUM(E$2:E4)</f>
        <v>12200</v>
      </c>
      <c r="N4">
        <f>SUM(F$2:F4)</f>
        <v>11439</v>
      </c>
      <c r="O4">
        <f>SUM(G$2:G4)</f>
        <v>10933</v>
      </c>
      <c r="P4">
        <f>SUM(H$2:H4)</f>
        <v>11719</v>
      </c>
      <c r="Q4">
        <f>SUM(I$2:I4)</f>
        <v>12146</v>
      </c>
      <c r="R4">
        <f t="shared" si="1"/>
        <v>11719</v>
      </c>
      <c r="T4" t="s">
        <v>10</v>
      </c>
      <c r="V4">
        <f t="shared" si="2"/>
        <v>-644</v>
      </c>
      <c r="W4">
        <f t="shared" si="3"/>
        <v>481</v>
      </c>
      <c r="X4">
        <f t="shared" si="4"/>
        <v>-280</v>
      </c>
      <c r="Y4">
        <f t="shared" si="5"/>
        <v>-786</v>
      </c>
      <c r="Z4">
        <f t="shared" si="6"/>
        <v>0</v>
      </c>
      <c r="AA4">
        <f t="shared" si="7"/>
        <v>427</v>
      </c>
    </row>
    <row r="5" spans="1:27" x14ac:dyDescent="0.25">
      <c r="B5" t="s">
        <v>11</v>
      </c>
      <c r="D5">
        <v>3497</v>
      </c>
      <c r="E5">
        <v>4025</v>
      </c>
      <c r="F5">
        <v>3758</v>
      </c>
      <c r="G5">
        <v>3750</v>
      </c>
      <c r="H5">
        <v>3989</v>
      </c>
      <c r="I5">
        <v>4062</v>
      </c>
      <c r="L5">
        <f>SUM(D$2:D5)</f>
        <v>14572</v>
      </c>
      <c r="M5">
        <f>SUM(E$2:E5)</f>
        <v>16225</v>
      </c>
      <c r="N5">
        <f>SUM(F$2:F5)</f>
        <v>15197</v>
      </c>
      <c r="O5">
        <f>SUM(G$2:G5)</f>
        <v>14683</v>
      </c>
      <c r="P5">
        <f>SUM(H$2:H5)</f>
        <v>15708</v>
      </c>
      <c r="Q5">
        <f>SUM(I$2:I5)</f>
        <v>16208</v>
      </c>
      <c r="R5">
        <f t="shared" si="1"/>
        <v>15708</v>
      </c>
      <c r="T5" t="s">
        <v>11</v>
      </c>
      <c r="V5">
        <f t="shared" si="2"/>
        <v>-1136</v>
      </c>
      <c r="W5">
        <f t="shared" si="3"/>
        <v>517</v>
      </c>
      <c r="X5">
        <f t="shared" si="4"/>
        <v>-511</v>
      </c>
      <c r="Y5">
        <f t="shared" si="5"/>
        <v>-1025</v>
      </c>
      <c r="Z5">
        <f t="shared" si="6"/>
        <v>0</v>
      </c>
      <c r="AA5">
        <f t="shared" si="7"/>
        <v>500</v>
      </c>
    </row>
    <row r="6" spans="1:27" x14ac:dyDescent="0.25">
      <c r="B6" t="s">
        <v>12</v>
      </c>
      <c r="D6">
        <v>3792</v>
      </c>
      <c r="E6">
        <v>4090</v>
      </c>
      <c r="F6">
        <v>3876</v>
      </c>
      <c r="G6">
        <v>3735</v>
      </c>
      <c r="H6">
        <v>4113</v>
      </c>
      <c r="I6">
        <v>4338</v>
      </c>
      <c r="L6">
        <f>SUM(D$2:D6)</f>
        <v>18364</v>
      </c>
      <c r="M6">
        <f>SUM(E$2:E6)</f>
        <v>20315</v>
      </c>
      <c r="N6">
        <f>SUM(F$2:F6)</f>
        <v>19073</v>
      </c>
      <c r="O6">
        <f>SUM(G$2:G6)</f>
        <v>18418</v>
      </c>
      <c r="P6">
        <f>SUM(H$2:H6)</f>
        <v>19821</v>
      </c>
      <c r="Q6">
        <f>SUM(I$2:I6)</f>
        <v>20546</v>
      </c>
      <c r="R6">
        <f t="shared" si="1"/>
        <v>19821</v>
      </c>
      <c r="T6" t="s">
        <v>12</v>
      </c>
      <c r="V6">
        <f t="shared" si="2"/>
        <v>-1457</v>
      </c>
      <c r="W6">
        <f t="shared" si="3"/>
        <v>494</v>
      </c>
      <c r="X6">
        <f t="shared" si="4"/>
        <v>-748</v>
      </c>
      <c r="Y6">
        <f t="shared" si="5"/>
        <v>-1403</v>
      </c>
      <c r="Z6">
        <f t="shared" si="6"/>
        <v>0</v>
      </c>
      <c r="AA6">
        <f t="shared" si="7"/>
        <v>725</v>
      </c>
    </row>
    <row r="7" spans="1:27" x14ac:dyDescent="0.25">
      <c r="B7" t="s">
        <v>13</v>
      </c>
      <c r="D7">
        <v>3897</v>
      </c>
      <c r="E7">
        <v>4318</v>
      </c>
      <c r="F7">
        <v>3858</v>
      </c>
      <c r="G7">
        <v>3817</v>
      </c>
      <c r="H7">
        <v>4051</v>
      </c>
      <c r="I7">
        <v>4421</v>
      </c>
      <c r="L7">
        <f>SUM(D$2:D7)</f>
        <v>22261</v>
      </c>
      <c r="M7">
        <f>SUM(E$2:E7)</f>
        <v>24633</v>
      </c>
      <c r="N7">
        <f>SUM(F$2:F7)</f>
        <v>22931</v>
      </c>
      <c r="O7">
        <f>SUM(G$2:G7)</f>
        <v>22235</v>
      </c>
      <c r="P7">
        <f>SUM(H$2:H7)</f>
        <v>23872</v>
      </c>
      <c r="Q7">
        <f>SUM(I$2:I7)</f>
        <v>24967</v>
      </c>
      <c r="R7">
        <f t="shared" si="1"/>
        <v>23872</v>
      </c>
      <c r="T7" t="s">
        <v>13</v>
      </c>
      <c r="V7">
        <f t="shared" si="2"/>
        <v>-1611</v>
      </c>
      <c r="W7">
        <f t="shared" si="3"/>
        <v>761</v>
      </c>
      <c r="X7">
        <f t="shared" si="4"/>
        <v>-941</v>
      </c>
      <c r="Y7">
        <f t="shared" si="5"/>
        <v>-1637</v>
      </c>
      <c r="Z7">
        <f t="shared" si="6"/>
        <v>0</v>
      </c>
      <c r="AA7">
        <f t="shared" si="7"/>
        <v>1095</v>
      </c>
    </row>
    <row r="8" spans="1:27" x14ac:dyDescent="0.25">
      <c r="B8" t="s">
        <v>14</v>
      </c>
      <c r="D8">
        <v>4041</v>
      </c>
      <c r="E8">
        <v>4336</v>
      </c>
      <c r="F8">
        <v>4184</v>
      </c>
      <c r="G8">
        <v>4128</v>
      </c>
      <c r="H8">
        <v>4222</v>
      </c>
      <c r="I8">
        <v>4615</v>
      </c>
      <c r="L8">
        <f>SUM(D$2:D8)</f>
        <v>26302</v>
      </c>
      <c r="M8">
        <f>SUM(E$2:E8)</f>
        <v>28969</v>
      </c>
      <c r="N8">
        <f>SUM(F$2:F8)</f>
        <v>27115</v>
      </c>
      <c r="O8">
        <f>SUM(G$2:G8)</f>
        <v>26363</v>
      </c>
      <c r="P8">
        <f>SUM(H$2:H8)</f>
        <v>28094</v>
      </c>
      <c r="Q8">
        <f>SUM(I$2:I8)</f>
        <v>29582</v>
      </c>
      <c r="R8">
        <f t="shared" si="1"/>
        <v>28094</v>
      </c>
      <c r="T8" t="s">
        <v>14</v>
      </c>
      <c r="V8">
        <f t="shared" si="2"/>
        <v>-1792</v>
      </c>
      <c r="W8">
        <f t="shared" si="3"/>
        <v>875</v>
      </c>
      <c r="X8">
        <f t="shared" si="4"/>
        <v>-979</v>
      </c>
      <c r="Y8">
        <f t="shared" si="5"/>
        <v>-1731</v>
      </c>
      <c r="Z8">
        <f t="shared" si="6"/>
        <v>0</v>
      </c>
      <c r="AA8">
        <f t="shared" si="7"/>
        <v>1488</v>
      </c>
    </row>
    <row r="9" spans="1:27" x14ac:dyDescent="0.25">
      <c r="B9" t="s">
        <v>15</v>
      </c>
      <c r="D9">
        <v>4067</v>
      </c>
      <c r="E9">
        <v>4425</v>
      </c>
      <c r="F9">
        <v>4193</v>
      </c>
      <c r="G9">
        <v>4122</v>
      </c>
      <c r="H9">
        <v>4351</v>
      </c>
      <c r="I9">
        <v>4559</v>
      </c>
      <c r="L9">
        <f>SUM(D$2:D9)</f>
        <v>30369</v>
      </c>
      <c r="M9">
        <f>SUM(E$2:E9)</f>
        <v>33394</v>
      </c>
      <c r="N9">
        <f>SUM(F$2:F9)</f>
        <v>31308</v>
      </c>
      <c r="O9">
        <f>SUM(G$2:G9)</f>
        <v>30485</v>
      </c>
      <c r="P9">
        <f>SUM(H$2:H9)</f>
        <v>32445</v>
      </c>
      <c r="Q9">
        <f>SUM(I$2:I9)</f>
        <v>34141</v>
      </c>
      <c r="R9">
        <f t="shared" si="1"/>
        <v>32445</v>
      </c>
      <c r="T9" t="s">
        <v>15</v>
      </c>
      <c r="V9">
        <f t="shared" si="2"/>
        <v>-2076</v>
      </c>
      <c r="W9">
        <f t="shared" si="3"/>
        <v>949</v>
      </c>
      <c r="X9">
        <f t="shared" si="4"/>
        <v>-1137</v>
      </c>
      <c r="Y9">
        <f t="shared" si="5"/>
        <v>-1960</v>
      </c>
      <c r="Z9">
        <f t="shared" si="6"/>
        <v>0</v>
      </c>
      <c r="AA9">
        <f t="shared" si="7"/>
        <v>1696</v>
      </c>
    </row>
    <row r="10" spans="1:27" x14ac:dyDescent="0.25">
      <c r="B10" t="s">
        <v>16</v>
      </c>
      <c r="D10">
        <v>3905</v>
      </c>
      <c r="E10">
        <v>4372</v>
      </c>
      <c r="F10">
        <v>3955</v>
      </c>
      <c r="G10">
        <v>4052</v>
      </c>
      <c r="H10">
        <v>3944</v>
      </c>
      <c r="I10">
        <v>4204</v>
      </c>
      <c r="L10">
        <f>SUM(D$2:D10)</f>
        <v>34274</v>
      </c>
      <c r="M10">
        <f>SUM(E$2:E10)</f>
        <v>37766</v>
      </c>
      <c r="N10">
        <f>SUM(F$2:F10)</f>
        <v>35263</v>
      </c>
      <c r="O10">
        <f>SUM(G$2:G10)</f>
        <v>34537</v>
      </c>
      <c r="P10">
        <f>SUM(H$2:H10)</f>
        <v>36389</v>
      </c>
      <c r="Q10">
        <f>SUM(I$2:I10)</f>
        <v>38345</v>
      </c>
      <c r="R10">
        <f t="shared" si="1"/>
        <v>36389</v>
      </c>
      <c r="T10" t="s">
        <v>16</v>
      </c>
      <c r="V10">
        <f t="shared" si="2"/>
        <v>-2115</v>
      </c>
      <c r="W10">
        <f t="shared" si="3"/>
        <v>1377</v>
      </c>
      <c r="X10">
        <f t="shared" si="4"/>
        <v>-1126</v>
      </c>
      <c r="Y10">
        <f t="shared" si="5"/>
        <v>-1852</v>
      </c>
      <c r="Z10">
        <f t="shared" si="6"/>
        <v>0</v>
      </c>
      <c r="AA10">
        <f t="shared" si="7"/>
        <v>1956</v>
      </c>
    </row>
    <row r="11" spans="1:27" x14ac:dyDescent="0.25">
      <c r="B11" t="s">
        <v>17</v>
      </c>
      <c r="D11">
        <v>3841</v>
      </c>
      <c r="E11">
        <v>4170</v>
      </c>
      <c r="F11">
        <v>3926</v>
      </c>
      <c r="G11">
        <v>3848</v>
      </c>
      <c r="H11">
        <v>3915</v>
      </c>
      <c r="I11">
        <v>4275</v>
      </c>
      <c r="L11">
        <f>SUM(D$2:D11)</f>
        <v>38115</v>
      </c>
      <c r="M11">
        <f>SUM(E$2:E11)</f>
        <v>41936</v>
      </c>
      <c r="N11">
        <f>SUM(F$2:F11)</f>
        <v>39189</v>
      </c>
      <c r="O11">
        <f>SUM(G$2:G11)</f>
        <v>38385</v>
      </c>
      <c r="P11">
        <f>SUM(H$2:H11)</f>
        <v>40304</v>
      </c>
      <c r="Q11">
        <f>SUM(I$2:I11)</f>
        <v>42620</v>
      </c>
      <c r="R11">
        <f t="shared" si="1"/>
        <v>40304</v>
      </c>
      <c r="T11" t="s">
        <v>17</v>
      </c>
      <c r="V11">
        <f t="shared" si="2"/>
        <v>-2189</v>
      </c>
      <c r="W11">
        <f t="shared" si="3"/>
        <v>1632</v>
      </c>
      <c r="X11">
        <f t="shared" si="4"/>
        <v>-1115</v>
      </c>
      <c r="Y11">
        <f t="shared" si="5"/>
        <v>-1919</v>
      </c>
      <c r="Z11">
        <f t="shared" si="6"/>
        <v>0</v>
      </c>
      <c r="AA11">
        <f t="shared" si="7"/>
        <v>2316</v>
      </c>
    </row>
    <row r="12" spans="1:27" x14ac:dyDescent="0.25">
      <c r="B12" t="s">
        <v>18</v>
      </c>
      <c r="D12">
        <v>3450</v>
      </c>
      <c r="E12">
        <v>3928</v>
      </c>
      <c r="F12">
        <v>3608</v>
      </c>
      <c r="G12">
        <v>3649</v>
      </c>
      <c r="H12">
        <v>3719</v>
      </c>
      <c r="I12">
        <v>3878</v>
      </c>
      <c r="L12">
        <f>SUM(D$2:D12)</f>
        <v>41565</v>
      </c>
      <c r="M12">
        <f>SUM(E$2:E12)</f>
        <v>45864</v>
      </c>
      <c r="N12">
        <f>SUM(F$2:F12)</f>
        <v>42797</v>
      </c>
      <c r="O12">
        <f>SUM(G$2:G12)</f>
        <v>42034</v>
      </c>
      <c r="P12">
        <f>SUM(H$2:H12)</f>
        <v>44023</v>
      </c>
      <c r="Q12">
        <f>SUM(I$2:I12)</f>
        <v>46498</v>
      </c>
      <c r="R12">
        <f t="shared" si="1"/>
        <v>44023</v>
      </c>
      <c r="T12" t="s">
        <v>18</v>
      </c>
      <c r="V12">
        <f t="shared" si="2"/>
        <v>-2458</v>
      </c>
      <c r="W12">
        <f t="shared" si="3"/>
        <v>1841</v>
      </c>
      <c r="X12">
        <f t="shared" si="4"/>
        <v>-1226</v>
      </c>
      <c r="Y12">
        <f t="shared" si="5"/>
        <v>-1989</v>
      </c>
      <c r="Z12">
        <f t="shared" si="6"/>
        <v>0</v>
      </c>
      <c r="AA12">
        <f t="shared" si="7"/>
        <v>2475</v>
      </c>
    </row>
    <row r="13" spans="1:27" x14ac:dyDescent="0.25">
      <c r="B13" t="s">
        <v>19</v>
      </c>
      <c r="D13">
        <v>3368</v>
      </c>
      <c r="E13">
        <v>3730</v>
      </c>
      <c r="F13">
        <v>3666</v>
      </c>
      <c r="G13">
        <v>3579</v>
      </c>
      <c r="H13">
        <v>3554</v>
      </c>
      <c r="I13">
        <v>3823</v>
      </c>
      <c r="L13">
        <f>SUM(D$2:D13)</f>
        <v>44933</v>
      </c>
      <c r="M13">
        <f>SUM(E$2:E13)</f>
        <v>49594</v>
      </c>
      <c r="N13">
        <f>SUM(F$2:F13)</f>
        <v>46463</v>
      </c>
      <c r="O13">
        <f>SUM(G$2:G13)</f>
        <v>45613</v>
      </c>
      <c r="P13">
        <f>SUM(H$2:H13)</f>
        <v>47577</v>
      </c>
      <c r="Q13">
        <f>SUM(I$2:I13)</f>
        <v>50321</v>
      </c>
      <c r="R13">
        <f t="shared" si="1"/>
        <v>47577</v>
      </c>
      <c r="T13" t="s">
        <v>19</v>
      </c>
      <c r="V13">
        <f t="shared" ref="V13:AA13" si="8">L13-$R13</f>
        <v>-2644</v>
      </c>
      <c r="W13">
        <f t="shared" si="8"/>
        <v>2017</v>
      </c>
      <c r="X13">
        <f t="shared" si="8"/>
        <v>-1114</v>
      </c>
      <c r="Y13">
        <f t="shared" si="8"/>
        <v>-1964</v>
      </c>
      <c r="Z13">
        <f t="shared" si="8"/>
        <v>0</v>
      </c>
      <c r="AA13">
        <f t="shared" si="8"/>
        <v>2744</v>
      </c>
    </row>
    <row r="16" spans="1:27" x14ac:dyDescent="0.25">
      <c r="B16" t="s">
        <v>22</v>
      </c>
      <c r="C16" t="s">
        <v>129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129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129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5482</v>
      </c>
      <c r="D17">
        <v>5820</v>
      </c>
      <c r="E17">
        <v>5059</v>
      </c>
      <c r="F17">
        <v>4690</v>
      </c>
      <c r="G17">
        <v>5128</v>
      </c>
      <c r="H17">
        <v>4910</v>
      </c>
      <c r="I17">
        <v>5492</v>
      </c>
      <c r="K17">
        <f>SUM(C$17:C17)</f>
        <v>5482</v>
      </c>
      <c r="L17">
        <f>SUM(D$17:D17)</f>
        <v>5820</v>
      </c>
      <c r="M17">
        <f>SUM(E$17:E17)</f>
        <v>5059</v>
      </c>
      <c r="N17">
        <f>SUM(F$17:F17)</f>
        <v>4690</v>
      </c>
      <c r="O17">
        <f>SUM(G$17:G17)</f>
        <v>5128</v>
      </c>
      <c r="P17">
        <f>SUM(H$17:H17)</f>
        <v>4910</v>
      </c>
      <c r="Q17">
        <f>SUM(I$17:I17)</f>
        <v>5492</v>
      </c>
      <c r="R17">
        <f t="shared" ref="R17:R28" si="9">MEDIAN(M17:Q17)</f>
        <v>5059</v>
      </c>
      <c r="T17" t="s">
        <v>8</v>
      </c>
      <c r="U17">
        <f t="shared" ref="U17:AA28" si="10">K17-$R17</f>
        <v>423</v>
      </c>
      <c r="V17">
        <f t="shared" si="10"/>
        <v>761</v>
      </c>
      <c r="W17">
        <f t="shared" si="10"/>
        <v>0</v>
      </c>
      <c r="X17">
        <f t="shared" si="10"/>
        <v>-369</v>
      </c>
      <c r="Y17">
        <f t="shared" si="10"/>
        <v>69</v>
      </c>
      <c r="Z17">
        <f t="shared" si="10"/>
        <v>-149</v>
      </c>
      <c r="AA17">
        <f t="shared" si="10"/>
        <v>433</v>
      </c>
    </row>
    <row r="18" spans="2:27" x14ac:dyDescent="0.25">
      <c r="B18" t="s">
        <v>9</v>
      </c>
      <c r="D18">
        <v>5079</v>
      </c>
      <c r="E18">
        <v>4452</v>
      </c>
      <c r="F18">
        <v>4520</v>
      </c>
      <c r="G18">
        <v>4390</v>
      </c>
      <c r="H18">
        <v>4608</v>
      </c>
      <c r="I18">
        <v>4449</v>
      </c>
      <c r="L18">
        <f>SUM(D$17:D18)</f>
        <v>10899</v>
      </c>
      <c r="M18">
        <f>SUM(E$17:E18)</f>
        <v>9511</v>
      </c>
      <c r="N18">
        <f>SUM(F$17:F18)</f>
        <v>9210</v>
      </c>
      <c r="O18">
        <f>SUM(G$17:G18)</f>
        <v>9518</v>
      </c>
      <c r="P18">
        <f>SUM(H$17:H18)</f>
        <v>9518</v>
      </c>
      <c r="Q18">
        <f>SUM(I$17:I18)</f>
        <v>9941</v>
      </c>
      <c r="R18">
        <f t="shared" si="9"/>
        <v>9518</v>
      </c>
      <c r="T18" t="s">
        <v>9</v>
      </c>
      <c r="V18">
        <f t="shared" si="10"/>
        <v>1381</v>
      </c>
      <c r="W18">
        <f t="shared" si="10"/>
        <v>-7</v>
      </c>
      <c r="X18">
        <f t="shared" si="10"/>
        <v>-308</v>
      </c>
      <c r="Y18">
        <f t="shared" si="10"/>
        <v>0</v>
      </c>
      <c r="Z18">
        <f t="shared" si="10"/>
        <v>0</v>
      </c>
      <c r="AA18">
        <f t="shared" si="10"/>
        <v>423</v>
      </c>
    </row>
    <row r="19" spans="2:27" x14ac:dyDescent="0.25">
      <c r="B19" t="s">
        <v>10</v>
      </c>
      <c r="D19">
        <v>5514</v>
      </c>
      <c r="E19">
        <v>4672</v>
      </c>
      <c r="F19">
        <v>4883</v>
      </c>
      <c r="G19">
        <v>4853</v>
      </c>
      <c r="H19">
        <v>5395</v>
      </c>
      <c r="I19">
        <v>4602</v>
      </c>
      <c r="L19">
        <f>SUM(D$17:D19)</f>
        <v>16413</v>
      </c>
      <c r="M19">
        <f>SUM(E$17:E19)</f>
        <v>14183</v>
      </c>
      <c r="N19">
        <f>SUM(F$17:F19)</f>
        <v>14093</v>
      </c>
      <c r="O19">
        <f>SUM(G$17:G19)</f>
        <v>14371</v>
      </c>
      <c r="P19">
        <f>SUM(H$17:H19)</f>
        <v>14913</v>
      </c>
      <c r="Q19">
        <f>SUM(I$17:I19)</f>
        <v>14543</v>
      </c>
      <c r="R19">
        <f t="shared" si="9"/>
        <v>14371</v>
      </c>
      <c r="T19" t="s">
        <v>10</v>
      </c>
      <c r="V19">
        <f t="shared" si="10"/>
        <v>2042</v>
      </c>
      <c r="W19">
        <f t="shared" si="10"/>
        <v>-188</v>
      </c>
      <c r="X19">
        <f t="shared" si="10"/>
        <v>-278</v>
      </c>
      <c r="Y19">
        <f t="shared" si="10"/>
        <v>0</v>
      </c>
      <c r="Z19">
        <f t="shared" si="10"/>
        <v>542</v>
      </c>
      <c r="AA19">
        <f t="shared" si="10"/>
        <v>172</v>
      </c>
    </row>
    <row r="20" spans="2:27" x14ac:dyDescent="0.25">
      <c r="B20" t="s">
        <v>11</v>
      </c>
      <c r="D20">
        <v>5419</v>
      </c>
      <c r="E20">
        <v>4473</v>
      </c>
      <c r="F20">
        <v>4869</v>
      </c>
      <c r="G20">
        <v>4396</v>
      </c>
      <c r="H20">
        <v>4794</v>
      </c>
      <c r="I20">
        <v>4412</v>
      </c>
      <c r="L20">
        <f>SUM(D$17:D20)</f>
        <v>21832</v>
      </c>
      <c r="M20">
        <f>SUM(E$17:E20)</f>
        <v>18656</v>
      </c>
      <c r="N20">
        <f>SUM(F$17:F20)</f>
        <v>18962</v>
      </c>
      <c r="O20">
        <f>SUM(G$17:G20)</f>
        <v>18767</v>
      </c>
      <c r="P20">
        <f>SUM(H$17:H20)</f>
        <v>19707</v>
      </c>
      <c r="Q20">
        <f>SUM(I$17:I20)</f>
        <v>18955</v>
      </c>
      <c r="R20">
        <f t="shared" si="9"/>
        <v>18955</v>
      </c>
      <c r="T20" t="s">
        <v>11</v>
      </c>
      <c r="V20">
        <f t="shared" si="10"/>
        <v>2877</v>
      </c>
      <c r="W20">
        <f t="shared" si="10"/>
        <v>-299</v>
      </c>
      <c r="X20">
        <f t="shared" si="10"/>
        <v>7</v>
      </c>
      <c r="Y20">
        <f t="shared" si="10"/>
        <v>-188</v>
      </c>
      <c r="Z20">
        <f t="shared" si="10"/>
        <v>752</v>
      </c>
      <c r="AA20">
        <f t="shared" si="10"/>
        <v>0</v>
      </c>
    </row>
    <row r="21" spans="2:27" x14ac:dyDescent="0.25">
      <c r="B21" t="s">
        <v>12</v>
      </c>
      <c r="D21">
        <v>5042</v>
      </c>
      <c r="E21">
        <v>4655</v>
      </c>
      <c r="F21">
        <v>4620</v>
      </c>
      <c r="G21">
        <v>4361</v>
      </c>
      <c r="H21">
        <v>4247</v>
      </c>
      <c r="I21">
        <v>4521</v>
      </c>
      <c r="L21">
        <f>SUM(D$17:D21)</f>
        <v>26874</v>
      </c>
      <c r="M21">
        <f>SUM(E$17:E21)</f>
        <v>23311</v>
      </c>
      <c r="N21">
        <f>SUM(F$17:F21)</f>
        <v>23582</v>
      </c>
      <c r="O21">
        <f>SUM(G$17:G21)</f>
        <v>23128</v>
      </c>
      <c r="P21">
        <f>SUM(H$17:H21)</f>
        <v>23954</v>
      </c>
      <c r="Q21">
        <f>SUM(I$17:I21)</f>
        <v>23476</v>
      </c>
      <c r="R21">
        <f t="shared" si="9"/>
        <v>23476</v>
      </c>
      <c r="T21" t="s">
        <v>12</v>
      </c>
      <c r="V21">
        <f t="shared" si="10"/>
        <v>3398</v>
      </c>
      <c r="W21">
        <f t="shared" si="10"/>
        <v>-165</v>
      </c>
      <c r="X21">
        <f t="shared" si="10"/>
        <v>106</v>
      </c>
      <c r="Y21">
        <f t="shared" si="10"/>
        <v>-348</v>
      </c>
      <c r="Z21">
        <f t="shared" si="10"/>
        <v>478</v>
      </c>
      <c r="AA21">
        <f t="shared" si="10"/>
        <v>0</v>
      </c>
    </row>
    <row r="22" spans="2:27" x14ac:dyDescent="0.25">
      <c r="B22" t="s">
        <v>13</v>
      </c>
      <c r="D22">
        <v>4519</v>
      </c>
      <c r="E22">
        <v>4377</v>
      </c>
      <c r="F22">
        <v>4356</v>
      </c>
      <c r="G22">
        <v>4104</v>
      </c>
      <c r="H22">
        <v>4051</v>
      </c>
      <c r="I22">
        <v>4314</v>
      </c>
      <c r="L22">
        <f>SUM(D$17:D22)</f>
        <v>31393</v>
      </c>
      <c r="M22">
        <f>SUM(E$17:E22)</f>
        <v>27688</v>
      </c>
      <c r="N22">
        <f>SUM(F$17:F22)</f>
        <v>27938</v>
      </c>
      <c r="O22">
        <f>SUM(G$17:G22)</f>
        <v>27232</v>
      </c>
      <c r="P22">
        <f>SUM(H$17:H22)</f>
        <v>28005</v>
      </c>
      <c r="Q22">
        <f>SUM(I$17:I22)</f>
        <v>27790</v>
      </c>
      <c r="R22">
        <f t="shared" si="9"/>
        <v>27790</v>
      </c>
      <c r="T22" t="s">
        <v>13</v>
      </c>
      <c r="V22">
        <f t="shared" si="10"/>
        <v>3603</v>
      </c>
      <c r="W22">
        <f t="shared" si="10"/>
        <v>-102</v>
      </c>
      <c r="X22">
        <f t="shared" si="10"/>
        <v>148</v>
      </c>
      <c r="Y22">
        <f t="shared" si="10"/>
        <v>-558</v>
      </c>
      <c r="Z22">
        <f t="shared" si="10"/>
        <v>215</v>
      </c>
      <c r="AA22">
        <f t="shared" si="10"/>
        <v>0</v>
      </c>
    </row>
    <row r="23" spans="2:27" x14ac:dyDescent="0.25">
      <c r="B23" t="s">
        <v>14</v>
      </c>
      <c r="D23">
        <v>4830</v>
      </c>
      <c r="E23">
        <v>4693</v>
      </c>
      <c r="F23">
        <v>4333</v>
      </c>
      <c r="G23">
        <v>4309</v>
      </c>
      <c r="H23">
        <v>4503</v>
      </c>
      <c r="I23">
        <v>4114</v>
      </c>
      <c r="L23">
        <f>SUM(D$17:D23)</f>
        <v>36223</v>
      </c>
      <c r="M23">
        <f>SUM(E$17:E23)</f>
        <v>32381</v>
      </c>
      <c r="N23">
        <f>SUM(F$17:F23)</f>
        <v>32271</v>
      </c>
      <c r="O23">
        <f>SUM(G$17:G23)</f>
        <v>31541</v>
      </c>
      <c r="P23">
        <f>SUM(H$17:H23)</f>
        <v>32508</v>
      </c>
      <c r="Q23">
        <f>SUM(I$17:I23)</f>
        <v>31904</v>
      </c>
      <c r="R23">
        <f t="shared" si="9"/>
        <v>32271</v>
      </c>
      <c r="T23" t="s">
        <v>14</v>
      </c>
      <c r="V23">
        <f t="shared" si="10"/>
        <v>3952</v>
      </c>
      <c r="W23">
        <f t="shared" si="10"/>
        <v>110</v>
      </c>
      <c r="X23">
        <f t="shared" si="10"/>
        <v>0</v>
      </c>
      <c r="Y23">
        <f t="shared" si="10"/>
        <v>-730</v>
      </c>
      <c r="Z23">
        <f t="shared" si="10"/>
        <v>237</v>
      </c>
      <c r="AA23">
        <f t="shared" si="10"/>
        <v>-367</v>
      </c>
    </row>
    <row r="24" spans="2:27" x14ac:dyDescent="0.25">
      <c r="B24" t="s">
        <v>15</v>
      </c>
      <c r="D24">
        <v>5032</v>
      </c>
      <c r="E24">
        <v>4753</v>
      </c>
      <c r="F24">
        <v>4366</v>
      </c>
      <c r="G24">
        <v>4216</v>
      </c>
      <c r="H24">
        <v>4248</v>
      </c>
      <c r="I24">
        <v>4213</v>
      </c>
      <c r="L24">
        <f>SUM(D$17:D24)</f>
        <v>41255</v>
      </c>
      <c r="M24">
        <f>SUM(E$17:E24)</f>
        <v>37134</v>
      </c>
      <c r="N24">
        <f>SUM(F$17:F24)</f>
        <v>36637</v>
      </c>
      <c r="O24">
        <f>SUM(G$17:G24)</f>
        <v>35757</v>
      </c>
      <c r="P24">
        <f>SUM(H$17:H24)</f>
        <v>36756</v>
      </c>
      <c r="Q24">
        <f>SUM(I$17:I24)</f>
        <v>36117</v>
      </c>
      <c r="R24">
        <f t="shared" si="9"/>
        <v>36637</v>
      </c>
      <c r="T24" t="s">
        <v>15</v>
      </c>
      <c r="V24">
        <f t="shared" si="10"/>
        <v>4618</v>
      </c>
      <c r="W24">
        <f t="shared" si="10"/>
        <v>497</v>
      </c>
      <c r="X24">
        <f t="shared" si="10"/>
        <v>0</v>
      </c>
      <c r="Y24">
        <f t="shared" si="10"/>
        <v>-880</v>
      </c>
      <c r="Z24">
        <f t="shared" si="10"/>
        <v>119</v>
      </c>
      <c r="AA24">
        <f t="shared" si="10"/>
        <v>-520</v>
      </c>
    </row>
    <row r="25" spans="2:27" x14ac:dyDescent="0.25">
      <c r="B25" t="s">
        <v>16</v>
      </c>
      <c r="D25">
        <v>5038</v>
      </c>
      <c r="E25">
        <v>4738</v>
      </c>
      <c r="F25">
        <v>4508</v>
      </c>
      <c r="G25">
        <v>4334</v>
      </c>
      <c r="H25">
        <v>4143</v>
      </c>
      <c r="I25">
        <v>4201</v>
      </c>
      <c r="L25">
        <f>SUM(D$17:D25)</f>
        <v>46293</v>
      </c>
      <c r="M25">
        <f>SUM(E$17:E25)</f>
        <v>41872</v>
      </c>
      <c r="N25">
        <f>SUM(F$17:F25)</f>
        <v>41145</v>
      </c>
      <c r="O25">
        <f>SUM(G$17:G25)</f>
        <v>40091</v>
      </c>
      <c r="P25">
        <f>SUM(H$17:H25)</f>
        <v>40899</v>
      </c>
      <c r="Q25">
        <f>SUM(I$17:I25)</f>
        <v>40318</v>
      </c>
      <c r="R25">
        <f t="shared" si="9"/>
        <v>40899</v>
      </c>
      <c r="T25" t="s">
        <v>16</v>
      </c>
      <c r="V25">
        <f t="shared" si="10"/>
        <v>5394</v>
      </c>
      <c r="W25">
        <f t="shared" si="10"/>
        <v>973</v>
      </c>
      <c r="X25">
        <f t="shared" si="10"/>
        <v>246</v>
      </c>
      <c r="Y25">
        <f t="shared" si="10"/>
        <v>-808</v>
      </c>
      <c r="Z25">
        <f t="shared" si="10"/>
        <v>0</v>
      </c>
      <c r="AA25">
        <f t="shared" si="10"/>
        <v>-581</v>
      </c>
    </row>
    <row r="26" spans="2:27" x14ac:dyDescent="0.25">
      <c r="B26" t="s">
        <v>17</v>
      </c>
      <c r="D26">
        <v>5409</v>
      </c>
      <c r="E26">
        <v>5171</v>
      </c>
      <c r="F26">
        <v>4664</v>
      </c>
      <c r="G26">
        <v>4747</v>
      </c>
      <c r="H26">
        <v>4467</v>
      </c>
      <c r="I26">
        <v>4452</v>
      </c>
      <c r="L26">
        <f>SUM(D$17:D26)</f>
        <v>51702</v>
      </c>
      <c r="M26">
        <f>SUM(E$17:E26)</f>
        <v>47043</v>
      </c>
      <c r="N26">
        <f>SUM(F$17:F26)</f>
        <v>45809</v>
      </c>
      <c r="O26">
        <f>SUM(G$17:G26)</f>
        <v>44838</v>
      </c>
      <c r="P26">
        <f>SUM(H$17:H26)</f>
        <v>45366</v>
      </c>
      <c r="Q26">
        <f>SUM(I$17:I26)</f>
        <v>44770</v>
      </c>
      <c r="R26">
        <f t="shared" si="9"/>
        <v>45366</v>
      </c>
      <c r="T26" t="s">
        <v>17</v>
      </c>
      <c r="V26">
        <f t="shared" si="10"/>
        <v>6336</v>
      </c>
      <c r="W26">
        <f t="shared" si="10"/>
        <v>1677</v>
      </c>
      <c r="X26">
        <f t="shared" si="10"/>
        <v>443</v>
      </c>
      <c r="Y26">
        <f t="shared" si="10"/>
        <v>-528</v>
      </c>
      <c r="Z26">
        <f t="shared" si="10"/>
        <v>0</v>
      </c>
      <c r="AA26">
        <f t="shared" si="10"/>
        <v>-596</v>
      </c>
    </row>
    <row r="27" spans="2:27" x14ac:dyDescent="0.25">
      <c r="B27" t="s">
        <v>18</v>
      </c>
      <c r="D27">
        <v>5320</v>
      </c>
      <c r="E27">
        <v>5040</v>
      </c>
      <c r="F27">
        <v>4621</v>
      </c>
      <c r="G27">
        <v>4350</v>
      </c>
      <c r="H27">
        <v>4357</v>
      </c>
      <c r="I27">
        <v>4210</v>
      </c>
      <c r="L27">
        <f>SUM(D$17:D27)</f>
        <v>57022</v>
      </c>
      <c r="M27">
        <f>SUM(E$17:E27)</f>
        <v>52083</v>
      </c>
      <c r="N27">
        <f>SUM(F$17:F27)</f>
        <v>50430</v>
      </c>
      <c r="O27">
        <f>SUM(G$17:G27)</f>
        <v>49188</v>
      </c>
      <c r="P27">
        <f>SUM(H$17:H27)</f>
        <v>49723</v>
      </c>
      <c r="Q27">
        <f>SUM(I$17:I27)</f>
        <v>48980</v>
      </c>
      <c r="R27">
        <f t="shared" si="9"/>
        <v>49723</v>
      </c>
      <c r="T27" t="s">
        <v>18</v>
      </c>
      <c r="V27">
        <f t="shared" si="10"/>
        <v>7299</v>
      </c>
      <c r="W27">
        <f t="shared" si="10"/>
        <v>2360</v>
      </c>
      <c r="X27">
        <f t="shared" si="10"/>
        <v>707</v>
      </c>
      <c r="Y27">
        <f t="shared" si="10"/>
        <v>-535</v>
      </c>
      <c r="Z27">
        <f t="shared" si="10"/>
        <v>0</v>
      </c>
      <c r="AA27">
        <f t="shared" si="10"/>
        <v>-743</v>
      </c>
    </row>
    <row r="28" spans="2:27" x14ac:dyDescent="0.25">
      <c r="B28" t="s">
        <v>19</v>
      </c>
      <c r="D28">
        <v>5864</v>
      </c>
      <c r="E28">
        <v>5576</v>
      </c>
      <c r="F28">
        <v>5058</v>
      </c>
      <c r="G28">
        <v>4761</v>
      </c>
      <c r="H28">
        <v>4804</v>
      </c>
      <c r="I28">
        <v>4742</v>
      </c>
      <c r="L28">
        <f>SUM(D$17:D28)</f>
        <v>62886</v>
      </c>
      <c r="M28">
        <f>SUM(E$17:E28)</f>
        <v>57659</v>
      </c>
      <c r="N28">
        <f>SUM(F$17:F28)</f>
        <v>55488</v>
      </c>
      <c r="O28">
        <f>SUM(G$17:G28)</f>
        <v>53949</v>
      </c>
      <c r="P28">
        <f>SUM(H$17:H28)</f>
        <v>54527</v>
      </c>
      <c r="Q28">
        <f>SUM(I$17:I28)</f>
        <v>53722</v>
      </c>
      <c r="R28">
        <f t="shared" si="9"/>
        <v>54527</v>
      </c>
      <c r="T28" t="s">
        <v>19</v>
      </c>
      <c r="V28">
        <f t="shared" si="10"/>
        <v>8359</v>
      </c>
      <c r="W28">
        <f t="shared" si="10"/>
        <v>3132</v>
      </c>
      <c r="X28">
        <f t="shared" si="10"/>
        <v>961</v>
      </c>
      <c r="Y28">
        <f t="shared" si="10"/>
        <v>-578</v>
      </c>
      <c r="Z28">
        <f t="shared" si="10"/>
        <v>0</v>
      </c>
      <c r="AA28">
        <f t="shared" si="10"/>
        <v>-805</v>
      </c>
    </row>
    <row r="31" spans="2:27" x14ac:dyDescent="0.25">
      <c r="B31" s="3" t="s">
        <v>82</v>
      </c>
      <c r="C31" s="3"/>
    </row>
  </sheetData>
  <hyperlinks>
    <hyperlink ref="A1" location="home!A1" display="home" xr:uid="{3A70262B-179E-41E0-BF5D-F4F109808D1F}"/>
    <hyperlink ref="B31" r:id="rId1" xr:uid="{6887E115-6478-4B4E-9E5D-58593DC6DD5D}"/>
  </hyperlink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0849E-F1C9-4250-989F-0BD99415FD52}">
  <dimension ref="A1:X31"/>
  <sheetViews>
    <sheetView zoomScaleNormal="100" workbookViewId="0">
      <selection activeCell="B17" sqref="B17:B28"/>
    </sheetView>
  </sheetViews>
  <sheetFormatPr baseColWidth="10" defaultRowHeight="15" x14ac:dyDescent="0.25"/>
  <sheetData>
    <row r="1" spans="1:24" x14ac:dyDescent="0.25">
      <c r="A1" s="3" t="s">
        <v>59</v>
      </c>
      <c r="B1" t="s">
        <v>23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7</v>
      </c>
      <c r="R1" t="s">
        <v>6</v>
      </c>
      <c r="S1" t="s">
        <v>0</v>
      </c>
      <c r="T1" t="s">
        <v>1</v>
      </c>
      <c r="U1" t="s">
        <v>2</v>
      </c>
      <c r="V1" t="s">
        <v>3</v>
      </c>
      <c r="W1" t="s">
        <v>4</v>
      </c>
      <c r="X1" t="s">
        <v>5</v>
      </c>
    </row>
    <row r="2" spans="1:24" x14ac:dyDescent="0.25">
      <c r="B2" t="s">
        <v>8</v>
      </c>
      <c r="C2">
        <v>24800</v>
      </c>
      <c r="D2">
        <v>25400</v>
      </c>
      <c r="E2">
        <v>33200</v>
      </c>
      <c r="F2">
        <v>33700</v>
      </c>
      <c r="G2">
        <v>35500</v>
      </c>
      <c r="H2">
        <v>34200</v>
      </c>
      <c r="J2">
        <f>SUM(C$2:C2)</f>
        <v>24800</v>
      </c>
      <c r="K2">
        <f>SUM(D$2:D2)</f>
        <v>25400</v>
      </c>
      <c r="L2">
        <f>SUM(E$2:E2)</f>
        <v>33200</v>
      </c>
      <c r="M2">
        <f>SUM(F$2:F2)</f>
        <v>33700</v>
      </c>
      <c r="N2">
        <f>SUM(G$2:G2)</f>
        <v>35500</v>
      </c>
      <c r="O2">
        <f>SUM(H$2:H2)</f>
        <v>34200</v>
      </c>
      <c r="P2">
        <f>MEDIAN(K2:O2)</f>
        <v>33700</v>
      </c>
      <c r="R2" t="s">
        <v>8</v>
      </c>
      <c r="S2">
        <f t="shared" ref="S2:X13" si="0">J2-$P2</f>
        <v>-8900</v>
      </c>
      <c r="T2">
        <f t="shared" si="0"/>
        <v>-8300</v>
      </c>
      <c r="U2">
        <f t="shared" si="0"/>
        <v>-500</v>
      </c>
      <c r="V2">
        <f t="shared" si="0"/>
        <v>0</v>
      </c>
      <c r="W2">
        <f t="shared" si="0"/>
        <v>1800</v>
      </c>
      <c r="X2">
        <f t="shared" si="0"/>
        <v>500</v>
      </c>
    </row>
    <row r="3" spans="1:24" x14ac:dyDescent="0.25">
      <c r="B3" t="s">
        <v>9</v>
      </c>
      <c r="C3">
        <v>23100</v>
      </c>
      <c r="D3">
        <v>26000</v>
      </c>
      <c r="E3">
        <v>27500</v>
      </c>
      <c r="F3">
        <v>28300</v>
      </c>
      <c r="G3">
        <v>29300</v>
      </c>
      <c r="H3">
        <v>31200</v>
      </c>
      <c r="J3">
        <f>SUM(C$2:C3)</f>
        <v>47900</v>
      </c>
      <c r="K3">
        <f>SUM(D$2:D3)</f>
        <v>51400</v>
      </c>
      <c r="L3">
        <f>SUM(E$2:E3)</f>
        <v>60700</v>
      </c>
      <c r="M3">
        <f>SUM(F$2:F3)</f>
        <v>62000</v>
      </c>
      <c r="N3">
        <f>SUM(G$2:G3)</f>
        <v>64800</v>
      </c>
      <c r="O3">
        <f>SUM(H$2:H3)</f>
        <v>65400</v>
      </c>
      <c r="P3">
        <f t="shared" ref="P3:P13" si="1">MEDIAN(K3:O3)</f>
        <v>62000</v>
      </c>
      <c r="R3" t="s">
        <v>9</v>
      </c>
      <c r="S3">
        <f t="shared" si="0"/>
        <v>-14100</v>
      </c>
      <c r="T3">
        <f t="shared" si="0"/>
        <v>-10600</v>
      </c>
      <c r="U3">
        <f t="shared" si="0"/>
        <v>-1300</v>
      </c>
      <c r="V3">
        <f t="shared" si="0"/>
        <v>0</v>
      </c>
      <c r="W3">
        <f t="shared" si="0"/>
        <v>2800</v>
      </c>
      <c r="X3">
        <f t="shared" si="0"/>
        <v>3400</v>
      </c>
    </row>
    <row r="4" spans="1:24" x14ac:dyDescent="0.25">
      <c r="B4" t="s">
        <v>10</v>
      </c>
      <c r="C4">
        <v>26500</v>
      </c>
      <c r="D4">
        <v>30800</v>
      </c>
      <c r="E4">
        <v>27600</v>
      </c>
      <c r="F4">
        <v>28800</v>
      </c>
      <c r="G4">
        <v>31900</v>
      </c>
      <c r="H4">
        <v>34700</v>
      </c>
      <c r="J4">
        <f>SUM(C$2:C4)</f>
        <v>74400</v>
      </c>
      <c r="K4">
        <f>SUM(D$2:D4)</f>
        <v>82200</v>
      </c>
      <c r="L4">
        <f>SUM(E$2:E4)</f>
        <v>88300</v>
      </c>
      <c r="M4">
        <f>SUM(F$2:F4)</f>
        <v>90800</v>
      </c>
      <c r="N4">
        <f>SUM(G$2:G4)</f>
        <v>96700</v>
      </c>
      <c r="O4">
        <f>SUM(H$2:H4)</f>
        <v>100100</v>
      </c>
      <c r="P4">
        <f t="shared" si="1"/>
        <v>90800</v>
      </c>
      <c r="R4" t="s">
        <v>10</v>
      </c>
      <c r="S4">
        <f t="shared" si="0"/>
        <v>-16400</v>
      </c>
      <c r="T4">
        <f t="shared" si="0"/>
        <v>-8600</v>
      </c>
      <c r="U4">
        <f t="shared" si="0"/>
        <v>-2500</v>
      </c>
      <c r="V4">
        <f t="shared" si="0"/>
        <v>0</v>
      </c>
      <c r="W4">
        <f t="shared" si="0"/>
        <v>5900</v>
      </c>
      <c r="X4">
        <f t="shared" si="0"/>
        <v>9300</v>
      </c>
    </row>
    <row r="5" spans="1:24" x14ac:dyDescent="0.25">
      <c r="B5" t="s">
        <v>11</v>
      </c>
      <c r="C5">
        <v>24400</v>
      </c>
      <c r="D5">
        <v>27600</v>
      </c>
      <c r="E5">
        <v>28800</v>
      </c>
      <c r="F5">
        <v>32200.000000000004</v>
      </c>
      <c r="G5">
        <v>31700</v>
      </c>
      <c r="H5">
        <v>30000</v>
      </c>
      <c r="J5">
        <f>SUM(C$2:C5)</f>
        <v>98800</v>
      </c>
      <c r="K5">
        <f>SUM(D$2:D5)</f>
        <v>109800</v>
      </c>
      <c r="L5">
        <f>SUM(E$2:E5)</f>
        <v>117100</v>
      </c>
      <c r="M5">
        <f>SUM(F$2:F5)</f>
        <v>123000</v>
      </c>
      <c r="N5">
        <f>SUM(G$2:G5)</f>
        <v>128400</v>
      </c>
      <c r="O5">
        <f>SUM(H$2:H5)</f>
        <v>130100</v>
      </c>
      <c r="P5">
        <f t="shared" si="1"/>
        <v>123000</v>
      </c>
      <c r="R5" t="s">
        <v>11</v>
      </c>
      <c r="S5">
        <f t="shared" si="0"/>
        <v>-24200</v>
      </c>
      <c r="T5">
        <f t="shared" si="0"/>
        <v>-13200</v>
      </c>
      <c r="U5">
        <f t="shared" si="0"/>
        <v>-5900</v>
      </c>
      <c r="V5">
        <f t="shared" si="0"/>
        <v>0</v>
      </c>
      <c r="W5">
        <f t="shared" si="0"/>
        <v>5400</v>
      </c>
      <c r="X5">
        <f t="shared" si="0"/>
        <v>7100</v>
      </c>
    </row>
    <row r="6" spans="1:24" x14ac:dyDescent="0.25">
      <c r="B6" t="s">
        <v>12</v>
      </c>
      <c r="C6">
        <v>27500</v>
      </c>
      <c r="D6">
        <v>27600</v>
      </c>
      <c r="E6">
        <v>29200</v>
      </c>
      <c r="F6">
        <v>30900</v>
      </c>
      <c r="G6">
        <v>32200.000000000004</v>
      </c>
      <c r="H6">
        <v>35900</v>
      </c>
      <c r="J6">
        <f>SUM(C$2:C6)</f>
        <v>126300</v>
      </c>
      <c r="K6">
        <f>SUM(D$2:D6)</f>
        <v>137400</v>
      </c>
      <c r="L6">
        <f>SUM(E$2:E6)</f>
        <v>146300</v>
      </c>
      <c r="M6">
        <f>SUM(F$2:F6)</f>
        <v>153900</v>
      </c>
      <c r="N6">
        <f>SUM(G$2:G6)</f>
        <v>160600</v>
      </c>
      <c r="O6">
        <f>SUM(H$2:H6)</f>
        <v>166000</v>
      </c>
      <c r="P6">
        <f t="shared" si="1"/>
        <v>153900</v>
      </c>
      <c r="R6" t="s">
        <v>12</v>
      </c>
      <c r="S6">
        <f t="shared" si="0"/>
        <v>-27600</v>
      </c>
      <c r="T6">
        <f t="shared" si="0"/>
        <v>-16500</v>
      </c>
      <c r="U6">
        <f t="shared" si="0"/>
        <v>-7600</v>
      </c>
      <c r="V6">
        <f t="shared" si="0"/>
        <v>0</v>
      </c>
      <c r="W6">
        <f t="shared" si="0"/>
        <v>6700</v>
      </c>
      <c r="X6">
        <f t="shared" si="0"/>
        <v>12100</v>
      </c>
    </row>
    <row r="7" spans="1:24" x14ac:dyDescent="0.25">
      <c r="B7" t="s">
        <v>13</v>
      </c>
      <c r="C7">
        <v>27300</v>
      </c>
      <c r="D7">
        <v>28500</v>
      </c>
      <c r="E7">
        <v>31100</v>
      </c>
      <c r="F7">
        <v>28400</v>
      </c>
      <c r="G7">
        <v>32800</v>
      </c>
      <c r="H7">
        <v>33800</v>
      </c>
      <c r="J7">
        <f>SUM(C$2:C7)</f>
        <v>153600</v>
      </c>
      <c r="K7">
        <f>SUM(D$2:D7)</f>
        <v>165900</v>
      </c>
      <c r="L7">
        <f>SUM(E$2:E7)</f>
        <v>177400</v>
      </c>
      <c r="M7">
        <f>SUM(F$2:F7)</f>
        <v>182300</v>
      </c>
      <c r="N7">
        <f>SUM(G$2:G7)</f>
        <v>193400</v>
      </c>
      <c r="O7">
        <f>SUM(H$2:H7)</f>
        <v>199800</v>
      </c>
      <c r="P7">
        <f t="shared" si="1"/>
        <v>182300</v>
      </c>
      <c r="R7" t="s">
        <v>13</v>
      </c>
      <c r="S7">
        <f t="shared" si="0"/>
        <v>-28700</v>
      </c>
      <c r="T7">
        <f t="shared" si="0"/>
        <v>-16400</v>
      </c>
      <c r="U7">
        <f t="shared" si="0"/>
        <v>-4900</v>
      </c>
      <c r="V7">
        <f t="shared" si="0"/>
        <v>0</v>
      </c>
      <c r="W7">
        <f t="shared" si="0"/>
        <v>11100</v>
      </c>
      <c r="X7">
        <f t="shared" si="0"/>
        <v>17500</v>
      </c>
    </row>
    <row r="8" spans="1:24" x14ac:dyDescent="0.25">
      <c r="B8" t="s">
        <v>14</v>
      </c>
      <c r="C8">
        <v>26400</v>
      </c>
      <c r="D8">
        <v>27700</v>
      </c>
      <c r="E8">
        <v>33000</v>
      </c>
      <c r="F8">
        <v>37000</v>
      </c>
      <c r="G8">
        <v>36000</v>
      </c>
      <c r="H8">
        <v>35100</v>
      </c>
      <c r="J8">
        <f>SUM(C$2:C8)</f>
        <v>180000</v>
      </c>
      <c r="K8">
        <f>SUM(D$2:D8)</f>
        <v>193600</v>
      </c>
      <c r="L8">
        <f>SUM(E$2:E8)</f>
        <v>210400</v>
      </c>
      <c r="M8">
        <f>SUM(F$2:F8)</f>
        <v>219300</v>
      </c>
      <c r="N8">
        <f>SUM(G$2:G8)</f>
        <v>229400</v>
      </c>
      <c r="O8">
        <f>SUM(H$2:H8)</f>
        <v>234900</v>
      </c>
      <c r="P8">
        <f t="shared" si="1"/>
        <v>219300</v>
      </c>
      <c r="R8" t="s">
        <v>14</v>
      </c>
      <c r="S8">
        <f t="shared" si="0"/>
        <v>-39300</v>
      </c>
      <c r="T8">
        <f t="shared" si="0"/>
        <v>-25700</v>
      </c>
      <c r="U8">
        <f t="shared" si="0"/>
        <v>-8900</v>
      </c>
      <c r="V8">
        <f t="shared" si="0"/>
        <v>0</v>
      </c>
      <c r="W8">
        <f t="shared" si="0"/>
        <v>10100</v>
      </c>
      <c r="X8">
        <f t="shared" si="0"/>
        <v>15600</v>
      </c>
    </row>
    <row r="9" spans="1:24" x14ac:dyDescent="0.25">
      <c r="B9" t="s">
        <v>15</v>
      </c>
      <c r="C9">
        <v>28300</v>
      </c>
      <c r="D9">
        <v>28200</v>
      </c>
      <c r="E9">
        <v>30500</v>
      </c>
      <c r="F9">
        <v>33200</v>
      </c>
      <c r="G9">
        <v>34700</v>
      </c>
      <c r="H9">
        <v>36500</v>
      </c>
      <c r="J9">
        <f>SUM(C$2:C9)</f>
        <v>208300</v>
      </c>
      <c r="K9">
        <f>SUM(D$2:D9)</f>
        <v>221800</v>
      </c>
      <c r="L9">
        <f>SUM(E$2:E9)</f>
        <v>240900</v>
      </c>
      <c r="M9">
        <f>SUM(F$2:F9)</f>
        <v>252500</v>
      </c>
      <c r="N9">
        <f>SUM(G$2:G9)</f>
        <v>264100</v>
      </c>
      <c r="O9">
        <f>SUM(H$2:H9)</f>
        <v>271400</v>
      </c>
      <c r="P9">
        <f t="shared" si="1"/>
        <v>252500</v>
      </c>
      <c r="R9" t="s">
        <v>15</v>
      </c>
      <c r="S9">
        <f t="shared" si="0"/>
        <v>-44200</v>
      </c>
      <c r="T9">
        <f t="shared" si="0"/>
        <v>-30700</v>
      </c>
      <c r="U9">
        <f t="shared" si="0"/>
        <v>-11600</v>
      </c>
      <c r="V9">
        <f t="shared" si="0"/>
        <v>0</v>
      </c>
      <c r="W9">
        <f t="shared" si="0"/>
        <v>11600</v>
      </c>
      <c r="X9">
        <f t="shared" si="0"/>
        <v>18900</v>
      </c>
    </row>
    <row r="10" spans="1:24" x14ac:dyDescent="0.25">
      <c r="B10" t="s">
        <v>16</v>
      </c>
      <c r="C10">
        <v>26700</v>
      </c>
      <c r="D10">
        <v>29800</v>
      </c>
      <c r="E10">
        <v>32800</v>
      </c>
      <c r="F10">
        <v>33300</v>
      </c>
      <c r="G10">
        <v>31700</v>
      </c>
      <c r="H10">
        <v>34400</v>
      </c>
      <c r="J10">
        <f>SUM(C$2:C10)</f>
        <v>235000</v>
      </c>
      <c r="K10">
        <f>SUM(D$2:D10)</f>
        <v>251600</v>
      </c>
      <c r="L10">
        <f>SUM(E$2:E10)</f>
        <v>273700</v>
      </c>
      <c r="M10">
        <f>SUM(F$2:F10)</f>
        <v>285800</v>
      </c>
      <c r="N10">
        <f>SUM(G$2:G10)</f>
        <v>295800</v>
      </c>
      <c r="O10">
        <f>SUM(H$2:H10)</f>
        <v>305800</v>
      </c>
      <c r="P10">
        <f t="shared" si="1"/>
        <v>285800</v>
      </c>
      <c r="R10" t="s">
        <v>16</v>
      </c>
      <c r="S10">
        <f t="shared" si="0"/>
        <v>-50800</v>
      </c>
      <c r="T10">
        <f t="shared" si="0"/>
        <v>-34200</v>
      </c>
      <c r="U10">
        <f t="shared" si="0"/>
        <v>-12100</v>
      </c>
      <c r="V10">
        <f t="shared" si="0"/>
        <v>0</v>
      </c>
      <c r="W10">
        <f t="shared" si="0"/>
        <v>10000</v>
      </c>
      <c r="X10">
        <f t="shared" si="0"/>
        <v>20000</v>
      </c>
    </row>
    <row r="11" spans="1:24" x14ac:dyDescent="0.25">
      <c r="B11" t="s">
        <v>17</v>
      </c>
      <c r="C11">
        <v>25500</v>
      </c>
      <c r="D11">
        <v>26600</v>
      </c>
      <c r="E11">
        <v>29000</v>
      </c>
      <c r="F11">
        <v>33000</v>
      </c>
      <c r="G11">
        <v>35000</v>
      </c>
      <c r="H11">
        <v>35300</v>
      </c>
      <c r="J11">
        <f>SUM(C$2:C11)</f>
        <v>260500</v>
      </c>
      <c r="K11">
        <f>SUM(D$2:D11)</f>
        <v>278200</v>
      </c>
      <c r="L11">
        <f>SUM(E$2:E11)</f>
        <v>302700</v>
      </c>
      <c r="M11">
        <f>SUM(F$2:F11)</f>
        <v>318800</v>
      </c>
      <c r="N11">
        <f>SUM(G$2:G11)</f>
        <v>330800</v>
      </c>
      <c r="O11">
        <f>SUM(H$2:H11)</f>
        <v>341100</v>
      </c>
      <c r="P11">
        <f t="shared" si="1"/>
        <v>318800</v>
      </c>
      <c r="R11" t="s">
        <v>17</v>
      </c>
      <c r="S11">
        <f t="shared" si="0"/>
        <v>-58300</v>
      </c>
      <c r="T11">
        <f t="shared" si="0"/>
        <v>-40600</v>
      </c>
      <c r="U11">
        <f t="shared" si="0"/>
        <v>-16100</v>
      </c>
      <c r="V11">
        <f t="shared" si="0"/>
        <v>0</v>
      </c>
      <c r="W11">
        <f t="shared" si="0"/>
        <v>12000</v>
      </c>
      <c r="X11">
        <f t="shared" si="0"/>
        <v>22300</v>
      </c>
    </row>
    <row r="12" spans="1:24" x14ac:dyDescent="0.25">
      <c r="B12" t="s">
        <v>18</v>
      </c>
      <c r="C12">
        <v>23000</v>
      </c>
      <c r="D12">
        <v>27400</v>
      </c>
      <c r="E12">
        <v>26800</v>
      </c>
      <c r="F12">
        <v>27900</v>
      </c>
      <c r="G12">
        <v>30000</v>
      </c>
      <c r="H12">
        <v>31900</v>
      </c>
      <c r="J12">
        <f>SUM(C$2:C12)</f>
        <v>283500</v>
      </c>
      <c r="K12">
        <f>SUM(D$2:D12)</f>
        <v>305600</v>
      </c>
      <c r="L12">
        <f>SUM(E$2:E12)</f>
        <v>329500</v>
      </c>
      <c r="M12">
        <f>SUM(F$2:F12)</f>
        <v>346700</v>
      </c>
      <c r="N12">
        <f>SUM(G$2:G12)</f>
        <v>360800</v>
      </c>
      <c r="O12">
        <f>SUM(H$2:H12)</f>
        <v>373000</v>
      </c>
      <c r="P12">
        <f t="shared" si="1"/>
        <v>346700</v>
      </c>
      <c r="R12" t="s">
        <v>18</v>
      </c>
      <c r="S12">
        <f t="shared" si="0"/>
        <v>-63200</v>
      </c>
      <c r="T12">
        <f t="shared" si="0"/>
        <v>-41100</v>
      </c>
      <c r="U12">
        <f t="shared" si="0"/>
        <v>-17200</v>
      </c>
      <c r="V12">
        <f t="shared" si="0"/>
        <v>0</v>
      </c>
      <c r="W12">
        <f t="shared" si="0"/>
        <v>14100</v>
      </c>
      <c r="X12">
        <f t="shared" si="0"/>
        <v>26300</v>
      </c>
    </row>
    <row r="13" spans="1:24" x14ac:dyDescent="0.25">
      <c r="B13" t="s">
        <v>19</v>
      </c>
      <c r="C13">
        <v>22000</v>
      </c>
      <c r="D13">
        <v>25800</v>
      </c>
      <c r="E13">
        <v>25800</v>
      </c>
      <c r="F13">
        <v>28300</v>
      </c>
      <c r="G13">
        <v>27300</v>
      </c>
      <c r="H13">
        <v>28700</v>
      </c>
      <c r="J13">
        <f>SUM(C$2:C13)</f>
        <v>305500</v>
      </c>
      <c r="K13">
        <f>SUM(D$2:D13)</f>
        <v>331400</v>
      </c>
      <c r="L13">
        <f>SUM(E$2:E13)</f>
        <v>355300</v>
      </c>
      <c r="M13">
        <f>SUM(F$2:F13)</f>
        <v>375000</v>
      </c>
      <c r="N13">
        <f>SUM(G$2:G13)</f>
        <v>388100</v>
      </c>
      <c r="O13">
        <f>SUM(H$2:H13)</f>
        <v>401700</v>
      </c>
      <c r="P13">
        <f t="shared" si="1"/>
        <v>375000</v>
      </c>
      <c r="R13" t="s">
        <v>19</v>
      </c>
      <c r="S13">
        <f t="shared" si="0"/>
        <v>-69500</v>
      </c>
      <c r="T13">
        <f t="shared" si="0"/>
        <v>-43600</v>
      </c>
      <c r="U13">
        <f t="shared" si="0"/>
        <v>-19700</v>
      </c>
      <c r="V13">
        <f t="shared" si="0"/>
        <v>0</v>
      </c>
      <c r="W13">
        <f t="shared" si="0"/>
        <v>13100</v>
      </c>
      <c r="X13">
        <f t="shared" si="0"/>
        <v>26700</v>
      </c>
    </row>
    <row r="16" spans="1:24" x14ac:dyDescent="0.25">
      <c r="B16" t="s">
        <v>22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J16" t="s">
        <v>0</v>
      </c>
      <c r="K16" t="s">
        <v>1</v>
      </c>
      <c r="L16" t="s">
        <v>2</v>
      </c>
      <c r="M16" t="s">
        <v>3</v>
      </c>
      <c r="N16" t="s">
        <v>4</v>
      </c>
      <c r="O16" t="s">
        <v>5</v>
      </c>
      <c r="P16" t="s">
        <v>7</v>
      </c>
      <c r="R16" t="s">
        <v>6</v>
      </c>
      <c r="S16" t="s">
        <v>0</v>
      </c>
      <c r="T16" t="s">
        <v>1</v>
      </c>
      <c r="U16" t="s">
        <v>2</v>
      </c>
      <c r="V16" t="s">
        <v>3</v>
      </c>
      <c r="W16" t="s">
        <v>4</v>
      </c>
      <c r="X16" t="s">
        <v>5</v>
      </c>
    </row>
    <row r="17" spans="2:24" x14ac:dyDescent="0.25">
      <c r="B17" t="s">
        <v>8</v>
      </c>
      <c r="C17">
        <v>48300</v>
      </c>
      <c r="D17">
        <v>46200</v>
      </c>
      <c r="E17">
        <v>36600</v>
      </c>
      <c r="F17">
        <v>39200</v>
      </c>
      <c r="G17">
        <v>39700</v>
      </c>
      <c r="H17">
        <v>44400</v>
      </c>
      <c r="J17">
        <f>SUM(C$17:C17)</f>
        <v>48300</v>
      </c>
      <c r="K17">
        <f>SUM(D$17:D17)</f>
        <v>46200</v>
      </c>
      <c r="L17">
        <f>SUM(E$17:E17)</f>
        <v>36600</v>
      </c>
      <c r="M17">
        <f>SUM(F$17:F17)</f>
        <v>39200</v>
      </c>
      <c r="N17">
        <f>SUM(G$17:G17)</f>
        <v>39700</v>
      </c>
      <c r="O17">
        <f>SUM(H$17:H17)</f>
        <v>44400</v>
      </c>
      <c r="P17">
        <f t="shared" ref="P17:P28" si="2">MEDIAN(K17:O17)</f>
        <v>39700</v>
      </c>
      <c r="R17" t="s">
        <v>8</v>
      </c>
      <c r="S17">
        <f t="shared" ref="S17:X28" si="3">J17-$P17</f>
        <v>8600</v>
      </c>
      <c r="T17">
        <f t="shared" si="3"/>
        <v>6500</v>
      </c>
      <c r="U17">
        <f t="shared" si="3"/>
        <v>-3100</v>
      </c>
      <c r="V17">
        <f t="shared" si="3"/>
        <v>-500</v>
      </c>
      <c r="W17">
        <f t="shared" si="3"/>
        <v>0</v>
      </c>
      <c r="X17">
        <f t="shared" si="3"/>
        <v>4700</v>
      </c>
    </row>
    <row r="18" spans="2:24" x14ac:dyDescent="0.25">
      <c r="B18" t="s">
        <v>9</v>
      </c>
      <c r="C18">
        <v>41700</v>
      </c>
      <c r="D18">
        <v>40000</v>
      </c>
      <c r="E18">
        <v>34100</v>
      </c>
      <c r="F18">
        <v>36300</v>
      </c>
      <c r="G18">
        <v>36800</v>
      </c>
      <c r="H18">
        <v>37400</v>
      </c>
      <c r="J18">
        <f>SUM(C$17:C18)</f>
        <v>90000</v>
      </c>
      <c r="K18">
        <f>SUM(D$17:D18)</f>
        <v>86200</v>
      </c>
      <c r="L18">
        <f>SUM(E$17:E18)</f>
        <v>70700</v>
      </c>
      <c r="M18">
        <f>SUM(F$17:F18)</f>
        <v>75500</v>
      </c>
      <c r="N18">
        <f>SUM(G$17:G18)</f>
        <v>76500</v>
      </c>
      <c r="O18">
        <f>SUM(H$17:H18)</f>
        <v>81800</v>
      </c>
      <c r="P18">
        <f t="shared" si="2"/>
        <v>76500</v>
      </c>
      <c r="R18" t="s">
        <v>9</v>
      </c>
      <c r="S18">
        <f t="shared" si="3"/>
        <v>13500</v>
      </c>
      <c r="T18">
        <f t="shared" si="3"/>
        <v>9700</v>
      </c>
      <c r="U18">
        <f t="shared" si="3"/>
        <v>-5800</v>
      </c>
      <c r="V18">
        <f t="shared" si="3"/>
        <v>-1000</v>
      </c>
      <c r="W18">
        <f t="shared" si="3"/>
        <v>0</v>
      </c>
      <c r="X18">
        <f t="shared" si="3"/>
        <v>5300</v>
      </c>
    </row>
    <row r="19" spans="2:24" x14ac:dyDescent="0.25">
      <c r="B19" t="s">
        <v>10</v>
      </c>
      <c r="C19">
        <v>40100</v>
      </c>
      <c r="D19">
        <v>53100</v>
      </c>
      <c r="E19">
        <v>37600</v>
      </c>
      <c r="F19">
        <v>34100</v>
      </c>
      <c r="G19">
        <v>40700</v>
      </c>
      <c r="H19">
        <v>35100</v>
      </c>
      <c r="J19">
        <f>SUM(C$17:C19)</f>
        <v>130100</v>
      </c>
      <c r="K19">
        <f>SUM(D$17:D19)</f>
        <v>139300</v>
      </c>
      <c r="L19">
        <f>SUM(E$17:E19)</f>
        <v>108300</v>
      </c>
      <c r="M19">
        <f>SUM(F$17:F19)</f>
        <v>109600</v>
      </c>
      <c r="N19">
        <f>SUM(G$17:G19)</f>
        <v>117200</v>
      </c>
      <c r="O19">
        <f>SUM(H$17:H19)</f>
        <v>116900</v>
      </c>
      <c r="P19">
        <f t="shared" si="2"/>
        <v>116900</v>
      </c>
      <c r="R19" t="s">
        <v>10</v>
      </c>
      <c r="S19">
        <f t="shared" si="3"/>
        <v>13200</v>
      </c>
      <c r="T19">
        <f t="shared" si="3"/>
        <v>22400</v>
      </c>
      <c r="U19">
        <f t="shared" si="3"/>
        <v>-8600</v>
      </c>
      <c r="V19">
        <f t="shared" si="3"/>
        <v>-7300</v>
      </c>
      <c r="W19">
        <f t="shared" si="3"/>
        <v>300</v>
      </c>
      <c r="X19">
        <f t="shared" si="3"/>
        <v>0</v>
      </c>
    </row>
    <row r="20" spans="2:24" x14ac:dyDescent="0.25">
      <c r="B20" t="s">
        <v>11</v>
      </c>
      <c r="C20">
        <v>35800</v>
      </c>
      <c r="D20">
        <v>55000</v>
      </c>
      <c r="E20">
        <v>34200</v>
      </c>
      <c r="F20">
        <v>35500</v>
      </c>
      <c r="G20">
        <v>35700</v>
      </c>
      <c r="H20">
        <v>30000</v>
      </c>
      <c r="J20">
        <f>SUM(C$17:C20)</f>
        <v>165900</v>
      </c>
      <c r="K20">
        <f>SUM(D$17:D20)</f>
        <v>194300</v>
      </c>
      <c r="L20">
        <f>SUM(E$17:E20)</f>
        <v>142500</v>
      </c>
      <c r="M20">
        <f>SUM(F$17:F20)</f>
        <v>145100</v>
      </c>
      <c r="N20">
        <f>SUM(G$17:G20)</f>
        <v>152900</v>
      </c>
      <c r="O20">
        <f>SUM(H$17:H20)</f>
        <v>146900</v>
      </c>
      <c r="P20">
        <f t="shared" si="2"/>
        <v>146900</v>
      </c>
      <c r="R20" t="s">
        <v>11</v>
      </c>
      <c r="S20">
        <f t="shared" si="3"/>
        <v>19000</v>
      </c>
      <c r="T20">
        <f t="shared" si="3"/>
        <v>47400</v>
      </c>
      <c r="U20">
        <f t="shared" si="3"/>
        <v>-4400</v>
      </c>
      <c r="V20">
        <f t="shared" si="3"/>
        <v>-1800</v>
      </c>
      <c r="W20">
        <f t="shared" si="3"/>
        <v>6000</v>
      </c>
      <c r="X20">
        <f t="shared" si="3"/>
        <v>0</v>
      </c>
    </row>
    <row r="21" spans="2:24" x14ac:dyDescent="0.25">
      <c r="B21" t="s">
        <v>12</v>
      </c>
      <c r="C21">
        <v>35500</v>
      </c>
      <c r="D21">
        <v>41000</v>
      </c>
      <c r="E21">
        <v>31500</v>
      </c>
      <c r="F21">
        <v>33200</v>
      </c>
      <c r="G21">
        <v>31400</v>
      </c>
      <c r="H21">
        <v>33600</v>
      </c>
      <c r="J21">
        <f>SUM(C$17:C21)</f>
        <v>201400</v>
      </c>
      <c r="K21">
        <f>SUM(D$17:D21)</f>
        <v>235300</v>
      </c>
      <c r="L21">
        <f>SUM(E$17:E21)</f>
        <v>174000</v>
      </c>
      <c r="M21">
        <f>SUM(F$17:F21)</f>
        <v>178300</v>
      </c>
      <c r="N21">
        <f>SUM(G$17:G21)</f>
        <v>184300</v>
      </c>
      <c r="O21">
        <f>SUM(H$17:H21)</f>
        <v>180500</v>
      </c>
      <c r="P21">
        <f t="shared" si="2"/>
        <v>180500</v>
      </c>
      <c r="R21" t="s">
        <v>12</v>
      </c>
      <c r="S21">
        <f t="shared" si="3"/>
        <v>20900</v>
      </c>
      <c r="T21">
        <f t="shared" si="3"/>
        <v>54800</v>
      </c>
      <c r="U21">
        <f t="shared" si="3"/>
        <v>-6500</v>
      </c>
      <c r="V21">
        <f t="shared" si="3"/>
        <v>-2200</v>
      </c>
      <c r="W21">
        <f t="shared" si="3"/>
        <v>3800</v>
      </c>
      <c r="X21">
        <f t="shared" si="3"/>
        <v>0</v>
      </c>
    </row>
    <row r="22" spans="2:24" x14ac:dyDescent="0.25">
      <c r="B22" t="s">
        <v>13</v>
      </c>
      <c r="C22">
        <v>33100</v>
      </c>
      <c r="D22">
        <v>35300</v>
      </c>
      <c r="E22">
        <v>34500</v>
      </c>
      <c r="F22">
        <v>31000</v>
      </c>
      <c r="G22">
        <v>30800</v>
      </c>
      <c r="H22">
        <v>30100</v>
      </c>
      <c r="J22">
        <f>SUM(C$17:C22)</f>
        <v>234500</v>
      </c>
      <c r="K22">
        <f>SUM(D$17:D22)</f>
        <v>270600</v>
      </c>
      <c r="L22">
        <f>SUM(E$17:E22)</f>
        <v>208500</v>
      </c>
      <c r="M22">
        <f>SUM(F$17:F22)</f>
        <v>209300</v>
      </c>
      <c r="N22">
        <f>SUM(G$17:G22)</f>
        <v>215100</v>
      </c>
      <c r="O22">
        <f>SUM(H$17:H22)</f>
        <v>210600</v>
      </c>
      <c r="P22">
        <f t="shared" si="2"/>
        <v>210600</v>
      </c>
      <c r="R22" t="s">
        <v>13</v>
      </c>
      <c r="S22">
        <f t="shared" si="3"/>
        <v>23900</v>
      </c>
      <c r="T22">
        <f t="shared" si="3"/>
        <v>60000</v>
      </c>
      <c r="U22">
        <f t="shared" si="3"/>
        <v>-2100</v>
      </c>
      <c r="V22">
        <f t="shared" si="3"/>
        <v>-1300</v>
      </c>
      <c r="W22">
        <f t="shared" si="3"/>
        <v>4500</v>
      </c>
      <c r="X22">
        <f t="shared" si="3"/>
        <v>0</v>
      </c>
    </row>
    <row r="23" spans="2:24" x14ac:dyDescent="0.25">
      <c r="B23" t="s">
        <v>14</v>
      </c>
      <c r="C23">
        <v>31400</v>
      </c>
      <c r="D23">
        <v>33000</v>
      </c>
      <c r="E23">
        <v>33600</v>
      </c>
      <c r="F23">
        <v>34500</v>
      </c>
      <c r="G23">
        <v>33000</v>
      </c>
      <c r="H23">
        <v>30400</v>
      </c>
      <c r="J23">
        <f>SUM(C$17:C23)</f>
        <v>265900</v>
      </c>
      <c r="K23">
        <f>SUM(D$17:D23)</f>
        <v>303600</v>
      </c>
      <c r="L23">
        <f>SUM(E$17:E23)</f>
        <v>242100</v>
      </c>
      <c r="M23">
        <f>SUM(F$17:F23)</f>
        <v>243800</v>
      </c>
      <c r="N23">
        <f>SUM(G$17:G23)</f>
        <v>248100</v>
      </c>
      <c r="O23">
        <f>SUM(H$17:H23)</f>
        <v>241000</v>
      </c>
      <c r="P23">
        <f t="shared" si="2"/>
        <v>243800</v>
      </c>
      <c r="R23" t="s">
        <v>14</v>
      </c>
      <c r="S23">
        <f t="shared" si="3"/>
        <v>22100</v>
      </c>
      <c r="T23">
        <f t="shared" si="3"/>
        <v>59800</v>
      </c>
      <c r="U23">
        <f t="shared" si="3"/>
        <v>-1700</v>
      </c>
      <c r="V23">
        <f t="shared" si="3"/>
        <v>0</v>
      </c>
      <c r="W23">
        <f t="shared" si="3"/>
        <v>4300</v>
      </c>
      <c r="X23">
        <f t="shared" si="3"/>
        <v>-2800</v>
      </c>
    </row>
    <row r="24" spans="2:24" x14ac:dyDescent="0.25">
      <c r="B24" t="s">
        <v>15</v>
      </c>
      <c r="C24">
        <v>37000</v>
      </c>
      <c r="D24">
        <v>33800</v>
      </c>
      <c r="E24">
        <v>34300</v>
      </c>
      <c r="F24">
        <v>30800</v>
      </c>
      <c r="G24">
        <v>31900</v>
      </c>
      <c r="H24">
        <v>31000</v>
      </c>
      <c r="J24">
        <f>SUM(C$17:C24)</f>
        <v>302900</v>
      </c>
      <c r="K24">
        <f>SUM(D$17:D24)</f>
        <v>337400</v>
      </c>
      <c r="L24">
        <f>SUM(E$17:E24)</f>
        <v>276400</v>
      </c>
      <c r="M24">
        <f>SUM(F$17:F24)</f>
        <v>274600</v>
      </c>
      <c r="N24">
        <f>SUM(G$17:G24)</f>
        <v>280000</v>
      </c>
      <c r="O24">
        <f>SUM(H$17:H24)</f>
        <v>272000</v>
      </c>
      <c r="P24">
        <f t="shared" si="2"/>
        <v>276400</v>
      </c>
      <c r="R24" t="s">
        <v>15</v>
      </c>
      <c r="S24">
        <f t="shared" si="3"/>
        <v>26500</v>
      </c>
      <c r="T24">
        <f t="shared" si="3"/>
        <v>61000</v>
      </c>
      <c r="U24">
        <f t="shared" si="3"/>
        <v>0</v>
      </c>
      <c r="V24">
        <f t="shared" si="3"/>
        <v>-1800</v>
      </c>
      <c r="W24">
        <f t="shared" si="3"/>
        <v>3600</v>
      </c>
      <c r="X24">
        <f t="shared" si="3"/>
        <v>-4400</v>
      </c>
    </row>
    <row r="25" spans="2:24" x14ac:dyDescent="0.25">
      <c r="B25" t="s">
        <v>16</v>
      </c>
      <c r="C25">
        <v>34500</v>
      </c>
      <c r="D25">
        <v>34000</v>
      </c>
      <c r="E25">
        <v>34300</v>
      </c>
      <c r="F25">
        <v>32299.999999999996</v>
      </c>
      <c r="G25">
        <v>29100</v>
      </c>
      <c r="H25">
        <v>29900</v>
      </c>
      <c r="J25">
        <f>SUM(C$17:C25)</f>
        <v>337400</v>
      </c>
      <c r="K25">
        <f>SUM(D$17:D25)</f>
        <v>371400</v>
      </c>
      <c r="L25">
        <f>SUM(E$17:E25)</f>
        <v>310700</v>
      </c>
      <c r="M25">
        <f>SUM(F$17:F25)</f>
        <v>306900</v>
      </c>
      <c r="N25">
        <f>SUM(G$17:G25)</f>
        <v>309100</v>
      </c>
      <c r="O25">
        <f>SUM(H$17:H25)</f>
        <v>301900</v>
      </c>
      <c r="P25">
        <f t="shared" si="2"/>
        <v>309100</v>
      </c>
      <c r="R25" t="s">
        <v>16</v>
      </c>
      <c r="S25">
        <f t="shared" si="3"/>
        <v>28300</v>
      </c>
      <c r="T25">
        <f t="shared" si="3"/>
        <v>62300</v>
      </c>
      <c r="U25">
        <f t="shared" si="3"/>
        <v>1600</v>
      </c>
      <c r="V25">
        <f t="shared" si="3"/>
        <v>-2200</v>
      </c>
      <c r="W25">
        <f t="shared" si="3"/>
        <v>0</v>
      </c>
      <c r="X25">
        <f t="shared" si="3"/>
        <v>-7200</v>
      </c>
    </row>
    <row r="26" spans="2:24" x14ac:dyDescent="0.25">
      <c r="B26" t="s">
        <v>17</v>
      </c>
      <c r="C26">
        <v>37000</v>
      </c>
      <c r="D26">
        <v>36100</v>
      </c>
      <c r="E26">
        <v>46300</v>
      </c>
      <c r="F26">
        <v>34400</v>
      </c>
      <c r="G26">
        <v>36100</v>
      </c>
      <c r="H26">
        <v>35100</v>
      </c>
      <c r="J26">
        <f>SUM(C$17:C26)</f>
        <v>374400</v>
      </c>
      <c r="K26">
        <f>SUM(D$17:D26)</f>
        <v>407500</v>
      </c>
      <c r="L26">
        <f>SUM(E$17:E26)</f>
        <v>357000</v>
      </c>
      <c r="M26">
        <f>SUM(F$17:F26)</f>
        <v>341300</v>
      </c>
      <c r="N26">
        <f>SUM(G$17:G26)</f>
        <v>345200</v>
      </c>
      <c r="O26">
        <f>SUM(H$17:H26)</f>
        <v>337000</v>
      </c>
      <c r="P26">
        <f t="shared" si="2"/>
        <v>345200</v>
      </c>
      <c r="R26" t="s">
        <v>17</v>
      </c>
      <c r="S26">
        <f t="shared" si="3"/>
        <v>29200</v>
      </c>
      <c r="T26">
        <f t="shared" si="3"/>
        <v>62300</v>
      </c>
      <c r="U26">
        <f t="shared" si="3"/>
        <v>11800</v>
      </c>
      <c r="V26">
        <f t="shared" si="3"/>
        <v>-3900</v>
      </c>
      <c r="W26">
        <f t="shared" si="3"/>
        <v>0</v>
      </c>
      <c r="X26">
        <f t="shared" si="3"/>
        <v>-8200</v>
      </c>
    </row>
    <row r="27" spans="2:24" x14ac:dyDescent="0.25">
      <c r="B27" t="s">
        <v>18</v>
      </c>
      <c r="C27">
        <v>34000</v>
      </c>
      <c r="D27">
        <v>50900</v>
      </c>
      <c r="E27">
        <v>66000</v>
      </c>
      <c r="F27">
        <v>31600</v>
      </c>
      <c r="G27">
        <v>32800</v>
      </c>
      <c r="H27">
        <v>32400</v>
      </c>
      <c r="J27">
        <f>SUM(C$17:C27)</f>
        <v>408400</v>
      </c>
      <c r="K27">
        <f>SUM(D$17:D27)</f>
        <v>458400</v>
      </c>
      <c r="L27">
        <f>SUM(E$17:E27)</f>
        <v>423000</v>
      </c>
      <c r="M27">
        <f>SUM(F$17:F27)</f>
        <v>372900</v>
      </c>
      <c r="N27">
        <f>SUM(G$17:G27)</f>
        <v>378000</v>
      </c>
      <c r="O27">
        <f>SUM(H$17:H27)</f>
        <v>369400</v>
      </c>
      <c r="P27">
        <f t="shared" si="2"/>
        <v>378000</v>
      </c>
      <c r="R27" t="s">
        <v>18</v>
      </c>
      <c r="S27">
        <f t="shared" si="3"/>
        <v>30400</v>
      </c>
      <c r="T27">
        <f t="shared" si="3"/>
        <v>80400</v>
      </c>
      <c r="U27">
        <f t="shared" si="3"/>
        <v>45000</v>
      </c>
      <c r="V27">
        <f t="shared" si="3"/>
        <v>-5100</v>
      </c>
      <c r="W27">
        <f t="shared" si="3"/>
        <v>0</v>
      </c>
      <c r="X27">
        <f t="shared" si="3"/>
        <v>-8600</v>
      </c>
    </row>
    <row r="28" spans="2:24" x14ac:dyDescent="0.25">
      <c r="B28" t="s">
        <v>19</v>
      </c>
      <c r="C28">
        <v>40000</v>
      </c>
      <c r="D28">
        <v>61100</v>
      </c>
      <c r="E28">
        <v>54300</v>
      </c>
      <c r="F28">
        <v>36900</v>
      </c>
      <c r="G28">
        <v>35900</v>
      </c>
      <c r="H28">
        <v>33300</v>
      </c>
      <c r="J28">
        <f>SUM(C$17:C28)</f>
        <v>448400</v>
      </c>
      <c r="K28">
        <f>SUM(D$17:D28)</f>
        <v>519500</v>
      </c>
      <c r="L28">
        <f>SUM(E$17:E28)</f>
        <v>477300</v>
      </c>
      <c r="M28">
        <f>SUM(F$17:F28)</f>
        <v>409800</v>
      </c>
      <c r="N28">
        <f>SUM(G$17:G28)</f>
        <v>413900</v>
      </c>
      <c r="O28">
        <f>SUM(H$17:H28)</f>
        <v>402700</v>
      </c>
      <c r="P28">
        <f t="shared" si="2"/>
        <v>413900</v>
      </c>
      <c r="R28" t="s">
        <v>19</v>
      </c>
      <c r="S28">
        <f t="shared" si="3"/>
        <v>34500</v>
      </c>
      <c r="T28">
        <f t="shared" si="3"/>
        <v>105600</v>
      </c>
      <c r="U28">
        <f t="shared" si="3"/>
        <v>63400</v>
      </c>
      <c r="V28">
        <f t="shared" si="3"/>
        <v>-4100</v>
      </c>
      <c r="W28">
        <f t="shared" si="3"/>
        <v>0</v>
      </c>
      <c r="X28">
        <f t="shared" si="3"/>
        <v>-11200</v>
      </c>
    </row>
    <row r="31" spans="2:24" x14ac:dyDescent="0.25">
      <c r="B31" s="3" t="s">
        <v>124</v>
      </c>
    </row>
  </sheetData>
  <hyperlinks>
    <hyperlink ref="A1" location="home!A1" display="home" xr:uid="{8B63EBFA-4FD8-42B9-9C5F-F444FBB505EC}"/>
    <hyperlink ref="B31" r:id="rId1" xr:uid="{27BAC613-D94C-461A-A53D-18ED791E6573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2"/>
  <sheetViews>
    <sheetView workbookViewId="0"/>
  </sheetViews>
  <sheetFormatPr baseColWidth="10" defaultRowHeight="15" x14ac:dyDescent="0.25"/>
  <sheetData>
    <row r="1" spans="1:24" x14ac:dyDescent="0.25">
      <c r="A1" s="3" t="s">
        <v>59</v>
      </c>
      <c r="B1" t="s">
        <v>23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7</v>
      </c>
      <c r="R1" t="s">
        <v>6</v>
      </c>
      <c r="S1" t="s">
        <v>0</v>
      </c>
      <c r="T1" t="s">
        <v>1</v>
      </c>
      <c r="U1" t="s">
        <v>2</v>
      </c>
      <c r="V1" t="s">
        <v>3</v>
      </c>
      <c r="W1" t="s">
        <v>4</v>
      </c>
      <c r="X1" t="s">
        <v>5</v>
      </c>
    </row>
    <row r="2" spans="1:24" x14ac:dyDescent="0.25">
      <c r="B2" t="s">
        <v>8</v>
      </c>
      <c r="C2">
        <v>58355</v>
      </c>
      <c r="D2">
        <v>64325</v>
      </c>
      <c r="E2">
        <v>63713</v>
      </c>
      <c r="F2">
        <v>63275</v>
      </c>
      <c r="G2">
        <v>65402</v>
      </c>
      <c r="H2">
        <v>63808</v>
      </c>
      <c r="J2">
        <f>SUM(C$2:C2)</f>
        <v>58355</v>
      </c>
      <c r="K2">
        <f>SUM(D$2:D2)</f>
        <v>64325</v>
      </c>
      <c r="L2">
        <f>SUM(E$2:E2)</f>
        <v>63713</v>
      </c>
      <c r="M2">
        <f>SUM(F$2:F2)</f>
        <v>63275</v>
      </c>
      <c r="N2">
        <f>SUM(G$2:G2)</f>
        <v>65402</v>
      </c>
      <c r="O2">
        <f>SUM(H$2:H2)</f>
        <v>63808</v>
      </c>
      <c r="P2">
        <f>MEDIAN(K2:O2)</f>
        <v>63808</v>
      </c>
      <c r="R2" t="s">
        <v>8</v>
      </c>
      <c r="S2">
        <f t="shared" ref="S2:X12" si="0">J2-$P2</f>
        <v>-5453</v>
      </c>
      <c r="T2">
        <f t="shared" si="0"/>
        <v>517</v>
      </c>
      <c r="U2">
        <f t="shared" si="0"/>
        <v>-95</v>
      </c>
      <c r="V2">
        <f t="shared" si="0"/>
        <v>-533</v>
      </c>
      <c r="W2">
        <f t="shared" si="0"/>
        <v>1594</v>
      </c>
      <c r="X2">
        <f t="shared" si="0"/>
        <v>0</v>
      </c>
    </row>
    <row r="3" spans="1:24" x14ac:dyDescent="0.25">
      <c r="B3" t="s">
        <v>9</v>
      </c>
      <c r="C3">
        <v>53659</v>
      </c>
      <c r="D3">
        <v>60595</v>
      </c>
      <c r="E3">
        <v>58700</v>
      </c>
      <c r="F3">
        <v>57184</v>
      </c>
      <c r="G3">
        <v>58489</v>
      </c>
      <c r="H3">
        <v>58971</v>
      </c>
      <c r="J3">
        <f>SUM(C$2:C3)</f>
        <v>112014</v>
      </c>
      <c r="K3">
        <f>SUM(D$2:D3)</f>
        <v>124920</v>
      </c>
      <c r="L3">
        <f>SUM(E$2:E3)</f>
        <v>122413</v>
      </c>
      <c r="M3">
        <f>SUM(F$2:F3)</f>
        <v>120459</v>
      </c>
      <c r="N3">
        <f>SUM(G$2:G3)</f>
        <v>123891</v>
      </c>
      <c r="O3">
        <f>SUM(H$2:H3)</f>
        <v>122779</v>
      </c>
      <c r="P3">
        <f t="shared" ref="P3:P13" si="1">MEDIAN(K3:O3)</f>
        <v>122779</v>
      </c>
      <c r="R3" t="s">
        <v>9</v>
      </c>
      <c r="S3">
        <f t="shared" si="0"/>
        <v>-10765</v>
      </c>
      <c r="T3">
        <f t="shared" si="0"/>
        <v>2141</v>
      </c>
      <c r="U3">
        <f t="shared" si="0"/>
        <v>-366</v>
      </c>
      <c r="V3">
        <f t="shared" si="0"/>
        <v>-2320</v>
      </c>
      <c r="W3">
        <f t="shared" si="0"/>
        <v>1112</v>
      </c>
      <c r="X3">
        <f t="shared" si="0"/>
        <v>0</v>
      </c>
    </row>
    <row r="4" spans="1:24" x14ac:dyDescent="0.25">
      <c r="B4" t="s">
        <v>10</v>
      </c>
      <c r="C4">
        <v>58035</v>
      </c>
      <c r="D4">
        <v>67060</v>
      </c>
      <c r="E4">
        <v>62230</v>
      </c>
      <c r="F4">
        <v>61679</v>
      </c>
      <c r="G4">
        <v>63639</v>
      </c>
      <c r="H4">
        <v>63330</v>
      </c>
      <c r="J4">
        <f>SUM(C$2:C4)</f>
        <v>170049</v>
      </c>
      <c r="K4">
        <f>SUM(D$2:D4)</f>
        <v>191980</v>
      </c>
      <c r="L4">
        <f>SUM(E$2:E4)</f>
        <v>184643</v>
      </c>
      <c r="M4">
        <f>SUM(F$2:F4)</f>
        <v>182138</v>
      </c>
      <c r="N4">
        <f>SUM(G$2:G4)</f>
        <v>187530</v>
      </c>
      <c r="O4">
        <f>SUM(H$2:H4)</f>
        <v>186109</v>
      </c>
      <c r="P4">
        <f t="shared" si="1"/>
        <v>186109</v>
      </c>
      <c r="R4" t="s">
        <v>10</v>
      </c>
      <c r="S4">
        <f t="shared" si="0"/>
        <v>-16060</v>
      </c>
      <c r="T4">
        <f t="shared" si="0"/>
        <v>5871</v>
      </c>
      <c r="U4">
        <f t="shared" si="0"/>
        <v>-1466</v>
      </c>
      <c r="V4">
        <f t="shared" si="0"/>
        <v>-3971</v>
      </c>
      <c r="W4">
        <f t="shared" si="0"/>
        <v>1421</v>
      </c>
      <c r="X4">
        <f t="shared" si="0"/>
        <v>0</v>
      </c>
    </row>
    <row r="5" spans="1:24" x14ac:dyDescent="0.25">
      <c r="B5" t="s">
        <v>11</v>
      </c>
      <c r="C5">
        <v>57350</v>
      </c>
      <c r="D5">
        <v>63601</v>
      </c>
      <c r="E5">
        <v>61239</v>
      </c>
      <c r="F5">
        <v>62634</v>
      </c>
      <c r="G5">
        <v>62141</v>
      </c>
      <c r="H5">
        <v>61375</v>
      </c>
      <c r="J5">
        <f>SUM(C$2:C5)</f>
        <v>227399</v>
      </c>
      <c r="K5">
        <f>SUM(D$2:D5)</f>
        <v>255581</v>
      </c>
      <c r="L5">
        <f>SUM(E$2:E5)</f>
        <v>245882</v>
      </c>
      <c r="M5">
        <f>SUM(F$2:F5)</f>
        <v>244772</v>
      </c>
      <c r="N5">
        <f>SUM(G$2:G5)</f>
        <v>249671</v>
      </c>
      <c r="O5">
        <f>SUM(H$2:H5)</f>
        <v>247484</v>
      </c>
      <c r="P5">
        <f t="shared" si="1"/>
        <v>247484</v>
      </c>
      <c r="R5" t="s">
        <v>11</v>
      </c>
      <c r="S5">
        <f t="shared" si="0"/>
        <v>-20085</v>
      </c>
      <c r="T5">
        <f t="shared" si="0"/>
        <v>8097</v>
      </c>
      <c r="U5">
        <f t="shared" si="0"/>
        <v>-1602</v>
      </c>
      <c r="V5">
        <f t="shared" si="0"/>
        <v>-2712</v>
      </c>
      <c r="W5">
        <f t="shared" si="0"/>
        <v>2187</v>
      </c>
      <c r="X5">
        <f t="shared" si="0"/>
        <v>0</v>
      </c>
    </row>
    <row r="6" spans="1:24" x14ac:dyDescent="0.25">
      <c r="B6" t="s">
        <v>12</v>
      </c>
      <c r="C6">
        <v>64912</v>
      </c>
      <c r="D6">
        <v>64748</v>
      </c>
      <c r="E6">
        <v>64704</v>
      </c>
      <c r="F6">
        <v>64942</v>
      </c>
      <c r="G6">
        <v>67393</v>
      </c>
      <c r="H6">
        <v>67801</v>
      </c>
      <c r="J6">
        <f>SUM(C$2:C6)</f>
        <v>292311</v>
      </c>
      <c r="K6">
        <f>SUM(D$2:D6)</f>
        <v>320329</v>
      </c>
      <c r="L6">
        <f>SUM(E$2:E6)</f>
        <v>310586</v>
      </c>
      <c r="M6">
        <f>SUM(F$2:F6)</f>
        <v>309714</v>
      </c>
      <c r="N6">
        <f>SUM(G$2:G6)</f>
        <v>317064</v>
      </c>
      <c r="O6">
        <f>SUM(H$2:H6)</f>
        <v>315285</v>
      </c>
      <c r="P6">
        <f t="shared" si="1"/>
        <v>315285</v>
      </c>
      <c r="R6" t="s">
        <v>12</v>
      </c>
      <c r="S6">
        <f t="shared" si="0"/>
        <v>-22974</v>
      </c>
      <c r="T6">
        <f t="shared" si="0"/>
        <v>5044</v>
      </c>
      <c r="U6">
        <f t="shared" si="0"/>
        <v>-4699</v>
      </c>
      <c r="V6">
        <f t="shared" si="0"/>
        <v>-5571</v>
      </c>
      <c r="W6">
        <f t="shared" si="0"/>
        <v>1779</v>
      </c>
      <c r="X6">
        <f t="shared" si="0"/>
        <v>0</v>
      </c>
    </row>
    <row r="7" spans="1:24" x14ac:dyDescent="0.25">
      <c r="B7" t="s">
        <v>13</v>
      </c>
      <c r="C7">
        <v>64423</v>
      </c>
      <c r="D7">
        <v>65985</v>
      </c>
      <c r="E7">
        <v>66110</v>
      </c>
      <c r="F7">
        <v>66716</v>
      </c>
      <c r="G7">
        <v>68305</v>
      </c>
      <c r="H7">
        <v>66179</v>
      </c>
      <c r="J7">
        <f>SUM(C$2:C7)</f>
        <v>356734</v>
      </c>
      <c r="K7">
        <f>SUM(D$2:D7)</f>
        <v>386314</v>
      </c>
      <c r="L7">
        <f>SUM(E$2:E7)</f>
        <v>376696</v>
      </c>
      <c r="M7">
        <f>SUM(F$2:F7)</f>
        <v>376430</v>
      </c>
      <c r="N7">
        <f>SUM(G$2:G7)</f>
        <v>385369</v>
      </c>
      <c r="O7">
        <f>SUM(H$2:H7)</f>
        <v>381464</v>
      </c>
      <c r="P7">
        <f t="shared" si="1"/>
        <v>381464</v>
      </c>
      <c r="R7" t="s">
        <v>13</v>
      </c>
      <c r="S7">
        <f t="shared" si="0"/>
        <v>-24730</v>
      </c>
      <c r="T7">
        <f t="shared" si="0"/>
        <v>4850</v>
      </c>
      <c r="U7">
        <f t="shared" si="0"/>
        <v>-4768</v>
      </c>
      <c r="V7">
        <f t="shared" si="0"/>
        <v>-5034</v>
      </c>
      <c r="W7">
        <f t="shared" si="0"/>
        <v>3905</v>
      </c>
      <c r="X7">
        <f t="shared" si="0"/>
        <v>0</v>
      </c>
    </row>
    <row r="8" spans="1:24" x14ac:dyDescent="0.25">
      <c r="B8" t="s">
        <v>14</v>
      </c>
      <c r="C8">
        <v>68008</v>
      </c>
      <c r="D8">
        <v>72267</v>
      </c>
      <c r="E8">
        <v>71062</v>
      </c>
      <c r="F8">
        <v>72660</v>
      </c>
      <c r="G8">
        <v>73589</v>
      </c>
      <c r="H8">
        <v>71805</v>
      </c>
      <c r="J8">
        <f>SUM(C$2:C8)</f>
        <v>424742</v>
      </c>
      <c r="K8">
        <f>SUM(D$2:D8)</f>
        <v>458581</v>
      </c>
      <c r="L8">
        <f>SUM(E$2:E8)</f>
        <v>447758</v>
      </c>
      <c r="M8">
        <f>SUM(F$2:F8)</f>
        <v>449090</v>
      </c>
      <c r="N8">
        <f>SUM(G$2:G8)</f>
        <v>458958</v>
      </c>
      <c r="O8">
        <f>SUM(H$2:H8)</f>
        <v>453269</v>
      </c>
      <c r="P8">
        <f t="shared" si="1"/>
        <v>453269</v>
      </c>
      <c r="R8" t="s">
        <v>14</v>
      </c>
      <c r="S8">
        <f t="shared" si="0"/>
        <v>-28527</v>
      </c>
      <c r="T8">
        <f t="shared" si="0"/>
        <v>5312</v>
      </c>
      <c r="U8">
        <f t="shared" si="0"/>
        <v>-5511</v>
      </c>
      <c r="V8">
        <f t="shared" si="0"/>
        <v>-4179</v>
      </c>
      <c r="W8">
        <f t="shared" si="0"/>
        <v>5689</v>
      </c>
      <c r="X8">
        <f t="shared" si="0"/>
        <v>0</v>
      </c>
    </row>
    <row r="9" spans="1:24" x14ac:dyDescent="0.25">
      <c r="B9" t="s">
        <v>15</v>
      </c>
      <c r="C9">
        <v>67399</v>
      </c>
      <c r="D9">
        <v>72542</v>
      </c>
      <c r="E9">
        <v>69692</v>
      </c>
      <c r="F9">
        <v>71562</v>
      </c>
      <c r="G9">
        <v>71466</v>
      </c>
      <c r="H9">
        <v>71470</v>
      </c>
      <c r="J9">
        <f>SUM(C$2:C9)</f>
        <v>492141</v>
      </c>
      <c r="K9">
        <f>SUM(D$2:D9)</f>
        <v>531123</v>
      </c>
      <c r="L9">
        <f>SUM(E$2:E9)</f>
        <v>517450</v>
      </c>
      <c r="M9">
        <f>SUM(F$2:F9)</f>
        <v>520652</v>
      </c>
      <c r="N9">
        <f>SUM(G$2:G9)</f>
        <v>530424</v>
      </c>
      <c r="O9">
        <f>SUM(H$2:H9)</f>
        <v>524739</v>
      </c>
      <c r="P9">
        <f t="shared" si="1"/>
        <v>524739</v>
      </c>
      <c r="R9" t="s">
        <v>15</v>
      </c>
      <c r="S9">
        <f t="shared" si="0"/>
        <v>-32598</v>
      </c>
      <c r="T9">
        <f t="shared" si="0"/>
        <v>6384</v>
      </c>
      <c r="U9">
        <f t="shared" si="0"/>
        <v>-7289</v>
      </c>
      <c r="V9">
        <f t="shared" si="0"/>
        <v>-4087</v>
      </c>
      <c r="W9">
        <f t="shared" si="0"/>
        <v>5685</v>
      </c>
      <c r="X9">
        <f t="shared" si="0"/>
        <v>0</v>
      </c>
    </row>
    <row r="10" spans="1:24" x14ac:dyDescent="0.25">
      <c r="B10" t="s">
        <v>16</v>
      </c>
      <c r="C10">
        <v>65968</v>
      </c>
      <c r="D10">
        <v>71362</v>
      </c>
      <c r="E10">
        <v>69457</v>
      </c>
      <c r="F10">
        <v>70057</v>
      </c>
      <c r="G10">
        <v>70165</v>
      </c>
      <c r="H10">
        <v>69606</v>
      </c>
      <c r="J10">
        <f>SUM(C$2:C10)</f>
        <v>558109</v>
      </c>
      <c r="K10">
        <f>SUM(D$2:D10)</f>
        <v>602485</v>
      </c>
      <c r="L10">
        <f>SUM(E$2:E10)</f>
        <v>586907</v>
      </c>
      <c r="M10">
        <f>SUM(F$2:F10)</f>
        <v>590709</v>
      </c>
      <c r="N10">
        <f>SUM(G$2:G10)</f>
        <v>600589</v>
      </c>
      <c r="O10">
        <f>SUM(H$2:H10)</f>
        <v>594345</v>
      </c>
      <c r="P10">
        <f t="shared" si="1"/>
        <v>594345</v>
      </c>
      <c r="R10" t="s">
        <v>16</v>
      </c>
      <c r="S10">
        <f t="shared" si="0"/>
        <v>-36236</v>
      </c>
      <c r="T10">
        <f t="shared" ref="T10:X13" si="2">K10-$P10</f>
        <v>8140</v>
      </c>
      <c r="U10">
        <f t="shared" si="2"/>
        <v>-7438</v>
      </c>
      <c r="V10">
        <f t="shared" si="2"/>
        <v>-3636</v>
      </c>
      <c r="W10">
        <f t="shared" si="2"/>
        <v>6244</v>
      </c>
      <c r="X10">
        <f t="shared" si="2"/>
        <v>0</v>
      </c>
    </row>
    <row r="11" spans="1:24" x14ac:dyDescent="0.25">
      <c r="B11" t="s">
        <v>17</v>
      </c>
      <c r="C11">
        <v>61636</v>
      </c>
      <c r="D11">
        <v>68822</v>
      </c>
      <c r="E11">
        <v>66019</v>
      </c>
      <c r="F11">
        <v>66830</v>
      </c>
      <c r="G11">
        <v>67115</v>
      </c>
      <c r="H11">
        <v>66665</v>
      </c>
      <c r="J11">
        <f>SUM(C$2:C11)</f>
        <v>619745</v>
      </c>
      <c r="K11">
        <f>SUM(D$2:D11)</f>
        <v>671307</v>
      </c>
      <c r="L11">
        <f>SUM(E$2:E11)</f>
        <v>652926</v>
      </c>
      <c r="M11">
        <f>SUM(F$2:F11)</f>
        <v>657539</v>
      </c>
      <c r="N11">
        <f>SUM(G$2:G11)</f>
        <v>667704</v>
      </c>
      <c r="O11">
        <f>SUM(H$2:H11)</f>
        <v>661010</v>
      </c>
      <c r="P11">
        <f t="shared" si="1"/>
        <v>661010</v>
      </c>
      <c r="R11" t="s">
        <v>17</v>
      </c>
      <c r="S11">
        <f t="shared" si="0"/>
        <v>-41265</v>
      </c>
      <c r="T11">
        <f t="shared" si="2"/>
        <v>10297</v>
      </c>
      <c r="U11">
        <f t="shared" si="2"/>
        <v>-8084</v>
      </c>
      <c r="V11">
        <f t="shared" si="2"/>
        <v>-3471</v>
      </c>
      <c r="W11">
        <f t="shared" si="2"/>
        <v>6694</v>
      </c>
      <c r="X11">
        <f t="shared" si="2"/>
        <v>0</v>
      </c>
    </row>
    <row r="12" spans="1:24" x14ac:dyDescent="0.25">
      <c r="B12" t="s">
        <v>18</v>
      </c>
      <c r="C12">
        <v>55896</v>
      </c>
      <c r="D12">
        <v>62895</v>
      </c>
      <c r="E12">
        <v>59502</v>
      </c>
      <c r="F12">
        <v>60560</v>
      </c>
      <c r="G12">
        <v>60129</v>
      </c>
      <c r="H12">
        <v>62082</v>
      </c>
      <c r="J12">
        <f>SUM(C$2:C12)</f>
        <v>675641</v>
      </c>
      <c r="K12">
        <f>SUM(D$2:D12)</f>
        <v>734202</v>
      </c>
      <c r="L12">
        <f>SUM(E$2:E12)</f>
        <v>712428</v>
      </c>
      <c r="M12">
        <f>SUM(F$2:F12)</f>
        <v>718099</v>
      </c>
      <c r="N12">
        <f>SUM(G$2:G12)</f>
        <v>727833</v>
      </c>
      <c r="O12">
        <f>SUM(H$2:H12)</f>
        <v>723092</v>
      </c>
      <c r="P12">
        <f t="shared" si="1"/>
        <v>723092</v>
      </c>
      <c r="R12" t="s">
        <v>18</v>
      </c>
      <c r="S12">
        <f t="shared" si="0"/>
        <v>-47451</v>
      </c>
      <c r="T12">
        <f t="shared" si="2"/>
        <v>11110</v>
      </c>
      <c r="U12">
        <f t="shared" si="2"/>
        <v>-10664</v>
      </c>
      <c r="V12">
        <f t="shared" si="2"/>
        <v>-4993</v>
      </c>
      <c r="W12">
        <f t="shared" si="2"/>
        <v>4741</v>
      </c>
      <c r="X12">
        <f t="shared" si="2"/>
        <v>0</v>
      </c>
    </row>
    <row r="13" spans="1:24" x14ac:dyDescent="0.25">
      <c r="B13" t="s">
        <v>19</v>
      </c>
      <c r="D13">
        <v>61290</v>
      </c>
      <c r="E13">
        <v>60716</v>
      </c>
      <c r="F13">
        <v>59991</v>
      </c>
      <c r="G13">
        <v>59690</v>
      </c>
      <c r="H13">
        <v>61792</v>
      </c>
      <c r="K13">
        <f>SUM(D$2:D13)</f>
        <v>795492</v>
      </c>
      <c r="L13">
        <f>SUM(E$2:E13)</f>
        <v>773144</v>
      </c>
      <c r="M13">
        <f>SUM(F$2:F13)</f>
        <v>778090</v>
      </c>
      <c r="N13">
        <f>SUM(G$2:G13)</f>
        <v>787523</v>
      </c>
      <c r="O13">
        <f>SUM(H$2:H13)</f>
        <v>784884</v>
      </c>
      <c r="P13">
        <f t="shared" si="1"/>
        <v>784884</v>
      </c>
      <c r="R13" t="s">
        <v>19</v>
      </c>
      <c r="T13">
        <f t="shared" si="2"/>
        <v>10608</v>
      </c>
      <c r="U13">
        <f t="shared" si="2"/>
        <v>-11740</v>
      </c>
      <c r="V13">
        <f t="shared" si="2"/>
        <v>-6794</v>
      </c>
      <c r="W13">
        <f t="shared" si="2"/>
        <v>2639</v>
      </c>
      <c r="X13">
        <f t="shared" si="2"/>
        <v>0</v>
      </c>
    </row>
    <row r="16" spans="1:24" x14ac:dyDescent="0.25">
      <c r="B16" t="s">
        <v>22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J16" t="s">
        <v>0</v>
      </c>
      <c r="K16" t="s">
        <v>1</v>
      </c>
      <c r="L16" t="s">
        <v>2</v>
      </c>
      <c r="M16" t="s">
        <v>3</v>
      </c>
      <c r="N16" t="s">
        <v>4</v>
      </c>
      <c r="O16" t="s">
        <v>5</v>
      </c>
      <c r="P16" t="s">
        <v>7</v>
      </c>
      <c r="R16" t="s">
        <v>6</v>
      </c>
      <c r="S16" t="s">
        <v>0</v>
      </c>
      <c r="T16" t="s">
        <v>1</v>
      </c>
      <c r="U16" t="s">
        <v>2</v>
      </c>
      <c r="V16" t="s">
        <v>3</v>
      </c>
      <c r="W16" t="s">
        <v>4</v>
      </c>
      <c r="X16" t="s">
        <v>5</v>
      </c>
    </row>
    <row r="17" spans="2:24" x14ac:dyDescent="0.25">
      <c r="B17" t="s">
        <v>8</v>
      </c>
      <c r="C17">
        <v>89440</v>
      </c>
      <c r="D17">
        <v>106803</v>
      </c>
      <c r="E17">
        <v>84980</v>
      </c>
      <c r="F17">
        <v>85105</v>
      </c>
      <c r="G17">
        <v>84973</v>
      </c>
      <c r="H17">
        <v>96033</v>
      </c>
      <c r="J17">
        <f>SUM(C$17:C17)</f>
        <v>89440</v>
      </c>
      <c r="K17">
        <f>SUM(D$17:D17)</f>
        <v>106803</v>
      </c>
      <c r="L17">
        <f>SUM(E$17:E17)</f>
        <v>84980</v>
      </c>
      <c r="M17">
        <f>SUM(F$17:F17)</f>
        <v>85105</v>
      </c>
      <c r="N17">
        <f>SUM(G$17:G17)</f>
        <v>84973</v>
      </c>
      <c r="O17">
        <f>SUM(H$17:H17)</f>
        <v>96033</v>
      </c>
      <c r="P17">
        <f t="shared" ref="P17:P28" si="3">MEDIAN(K17:O17)</f>
        <v>85105</v>
      </c>
      <c r="R17" t="s">
        <v>8</v>
      </c>
      <c r="S17">
        <f t="shared" ref="S17:S28" si="4">J17-$P17</f>
        <v>4335</v>
      </c>
      <c r="T17">
        <f t="shared" ref="T17:T26" si="5">K17-$P17</f>
        <v>21698</v>
      </c>
      <c r="U17">
        <f t="shared" ref="U17:U26" si="6">L17-$P17</f>
        <v>-125</v>
      </c>
      <c r="V17">
        <f t="shared" ref="V17:V26" si="7">M17-$P17</f>
        <v>0</v>
      </c>
      <c r="W17">
        <f t="shared" ref="W17:W26" si="8">N17-$P17</f>
        <v>-132</v>
      </c>
      <c r="X17">
        <f t="shared" ref="X17:X26" si="9">O17-$P17</f>
        <v>10928</v>
      </c>
    </row>
    <row r="18" spans="2:24" x14ac:dyDescent="0.25">
      <c r="B18" t="s">
        <v>9</v>
      </c>
      <c r="C18">
        <v>82809</v>
      </c>
      <c r="D18">
        <v>82191</v>
      </c>
      <c r="E18">
        <v>80030</v>
      </c>
      <c r="F18">
        <v>81009</v>
      </c>
      <c r="G18">
        <v>85799</v>
      </c>
      <c r="H18">
        <v>90649</v>
      </c>
      <c r="J18">
        <f>SUM(C$17:C18)</f>
        <v>172249</v>
      </c>
      <c r="K18">
        <f>SUM(D$17:D18)</f>
        <v>188994</v>
      </c>
      <c r="L18">
        <f>SUM(E$17:E18)</f>
        <v>165010</v>
      </c>
      <c r="M18">
        <f>SUM(F$17:F18)</f>
        <v>166114</v>
      </c>
      <c r="N18">
        <f>SUM(G$17:G18)</f>
        <v>170772</v>
      </c>
      <c r="O18">
        <f>SUM(H$17:H18)</f>
        <v>186682</v>
      </c>
      <c r="P18">
        <f t="shared" si="3"/>
        <v>170772</v>
      </c>
      <c r="R18" t="s">
        <v>9</v>
      </c>
      <c r="S18">
        <f t="shared" si="4"/>
        <v>1477</v>
      </c>
      <c r="T18">
        <f t="shared" si="5"/>
        <v>18222</v>
      </c>
      <c r="U18">
        <f t="shared" si="6"/>
        <v>-5762</v>
      </c>
      <c r="V18">
        <f t="shared" si="7"/>
        <v>-4658</v>
      </c>
      <c r="W18">
        <f t="shared" si="8"/>
        <v>0</v>
      </c>
      <c r="X18">
        <f t="shared" si="9"/>
        <v>15910</v>
      </c>
    </row>
    <row r="19" spans="2:24" x14ac:dyDescent="0.25">
      <c r="B19" t="s">
        <v>10</v>
      </c>
      <c r="C19">
        <v>93754</v>
      </c>
      <c r="D19">
        <v>81901</v>
      </c>
      <c r="E19">
        <v>87396</v>
      </c>
      <c r="F19">
        <v>86739</v>
      </c>
      <c r="G19">
        <v>107104</v>
      </c>
      <c r="H19">
        <v>82934</v>
      </c>
      <c r="J19">
        <f>SUM(C$17:C19)</f>
        <v>266003</v>
      </c>
      <c r="K19">
        <f>SUM(D$17:D19)</f>
        <v>270895</v>
      </c>
      <c r="L19">
        <f>SUM(E$17:E19)</f>
        <v>252406</v>
      </c>
      <c r="M19">
        <f>SUM(F$17:F19)</f>
        <v>252853</v>
      </c>
      <c r="N19">
        <f>SUM(G$17:G19)</f>
        <v>277876</v>
      </c>
      <c r="O19">
        <f>SUM(H$17:H19)</f>
        <v>269616</v>
      </c>
      <c r="P19">
        <f t="shared" si="3"/>
        <v>269616</v>
      </c>
      <c r="R19" t="s">
        <v>10</v>
      </c>
      <c r="S19">
        <f t="shared" si="4"/>
        <v>-3613</v>
      </c>
      <c r="T19">
        <f t="shared" si="5"/>
        <v>1279</v>
      </c>
      <c r="U19">
        <f t="shared" si="6"/>
        <v>-17210</v>
      </c>
      <c r="V19">
        <f t="shared" si="7"/>
        <v>-16763</v>
      </c>
      <c r="W19">
        <f t="shared" si="8"/>
        <v>8260</v>
      </c>
      <c r="X19">
        <f t="shared" si="9"/>
        <v>0</v>
      </c>
    </row>
    <row r="20" spans="2:24" x14ac:dyDescent="0.25">
      <c r="B20" t="s">
        <v>11</v>
      </c>
      <c r="C20">
        <v>86222</v>
      </c>
      <c r="D20">
        <v>81877</v>
      </c>
      <c r="E20">
        <v>83830</v>
      </c>
      <c r="F20">
        <v>77410</v>
      </c>
      <c r="G20">
        <v>79539</v>
      </c>
      <c r="H20">
        <v>73204</v>
      </c>
      <c r="J20">
        <f>SUM(C$17:C20)</f>
        <v>352225</v>
      </c>
      <c r="K20">
        <f>SUM(D$17:D20)</f>
        <v>352772</v>
      </c>
      <c r="L20">
        <f>SUM(E$17:E20)</f>
        <v>336236</v>
      </c>
      <c r="M20">
        <f>SUM(F$17:F20)</f>
        <v>330263</v>
      </c>
      <c r="N20">
        <f>SUM(G$17:G20)</f>
        <v>357415</v>
      </c>
      <c r="O20">
        <f>SUM(H$17:H20)</f>
        <v>342820</v>
      </c>
      <c r="P20">
        <f t="shared" si="3"/>
        <v>342820</v>
      </c>
      <c r="R20" t="s">
        <v>11</v>
      </c>
      <c r="S20">
        <f t="shared" si="4"/>
        <v>9405</v>
      </c>
      <c r="T20">
        <f t="shared" si="5"/>
        <v>9952</v>
      </c>
      <c r="U20">
        <f t="shared" si="6"/>
        <v>-6584</v>
      </c>
      <c r="V20">
        <f t="shared" si="7"/>
        <v>-12557</v>
      </c>
      <c r="W20">
        <f t="shared" si="8"/>
        <v>14595</v>
      </c>
      <c r="X20">
        <f t="shared" si="9"/>
        <v>0</v>
      </c>
    </row>
    <row r="21" spans="2:24" x14ac:dyDescent="0.25">
      <c r="B21" t="s">
        <v>12</v>
      </c>
      <c r="C21">
        <v>81815</v>
      </c>
      <c r="D21">
        <v>80876</v>
      </c>
      <c r="E21">
        <v>75835</v>
      </c>
      <c r="F21">
        <v>75669</v>
      </c>
      <c r="G21">
        <v>74648</v>
      </c>
      <c r="H21">
        <v>75683</v>
      </c>
      <c r="J21">
        <f>SUM(C$17:C21)</f>
        <v>434040</v>
      </c>
      <c r="K21">
        <f>SUM(D$17:D21)</f>
        <v>433648</v>
      </c>
      <c r="L21">
        <f>SUM(E$17:E21)</f>
        <v>412071</v>
      </c>
      <c r="M21">
        <f>SUM(F$17:F21)</f>
        <v>405932</v>
      </c>
      <c r="N21">
        <f>SUM(G$17:G21)</f>
        <v>432063</v>
      </c>
      <c r="O21">
        <f>SUM(H$17:H21)</f>
        <v>418503</v>
      </c>
      <c r="P21">
        <f t="shared" si="3"/>
        <v>418503</v>
      </c>
      <c r="R21" t="s">
        <v>12</v>
      </c>
      <c r="S21">
        <f t="shared" si="4"/>
        <v>15537</v>
      </c>
      <c r="T21">
        <f t="shared" si="5"/>
        <v>15145</v>
      </c>
      <c r="U21">
        <f t="shared" si="6"/>
        <v>-6432</v>
      </c>
      <c r="V21">
        <f t="shared" si="7"/>
        <v>-12571</v>
      </c>
      <c r="W21">
        <f t="shared" si="8"/>
        <v>13560</v>
      </c>
      <c r="X21">
        <f t="shared" si="9"/>
        <v>0</v>
      </c>
    </row>
    <row r="22" spans="2:24" x14ac:dyDescent="0.25">
      <c r="B22" t="s">
        <v>13</v>
      </c>
      <c r="C22">
        <v>79468</v>
      </c>
      <c r="D22">
        <v>76836</v>
      </c>
      <c r="E22">
        <v>72159</v>
      </c>
      <c r="F22">
        <v>73483</v>
      </c>
      <c r="G22">
        <v>69328</v>
      </c>
      <c r="H22">
        <v>69644</v>
      </c>
      <c r="J22">
        <f>SUM(C$17:C22)</f>
        <v>513508</v>
      </c>
      <c r="K22">
        <f>SUM(D$17:D22)</f>
        <v>510484</v>
      </c>
      <c r="L22">
        <f>SUM(E$17:E22)</f>
        <v>484230</v>
      </c>
      <c r="M22">
        <f>SUM(F$17:F22)</f>
        <v>479415</v>
      </c>
      <c r="N22">
        <f>SUM(G$17:G22)</f>
        <v>501391</v>
      </c>
      <c r="O22">
        <f>SUM(H$17:H22)</f>
        <v>488147</v>
      </c>
      <c r="P22">
        <f t="shared" si="3"/>
        <v>488147</v>
      </c>
      <c r="R22" t="s">
        <v>13</v>
      </c>
      <c r="S22">
        <f t="shared" si="4"/>
        <v>25361</v>
      </c>
      <c r="T22">
        <f t="shared" si="5"/>
        <v>22337</v>
      </c>
      <c r="U22">
        <f t="shared" si="6"/>
        <v>-3917</v>
      </c>
      <c r="V22">
        <f t="shared" si="7"/>
        <v>-8732</v>
      </c>
      <c r="W22">
        <f t="shared" si="8"/>
        <v>13244</v>
      </c>
      <c r="X22">
        <f t="shared" si="9"/>
        <v>0</v>
      </c>
    </row>
    <row r="23" spans="2:24" x14ac:dyDescent="0.25">
      <c r="B23" t="s">
        <v>14</v>
      </c>
      <c r="C23">
        <v>85968</v>
      </c>
      <c r="D23">
        <v>76704</v>
      </c>
      <c r="E23">
        <v>73795</v>
      </c>
      <c r="F23">
        <v>76926</v>
      </c>
      <c r="G23">
        <v>75605</v>
      </c>
      <c r="H23">
        <v>71411</v>
      </c>
      <c r="J23">
        <f>SUM(C$17:C23)</f>
        <v>599476</v>
      </c>
      <c r="K23">
        <f>SUM(D$17:D23)</f>
        <v>587188</v>
      </c>
      <c r="L23">
        <f>SUM(E$17:E23)</f>
        <v>558025</v>
      </c>
      <c r="M23">
        <f>SUM(F$17:F23)</f>
        <v>556341</v>
      </c>
      <c r="N23">
        <f>SUM(G$17:G23)</f>
        <v>576996</v>
      </c>
      <c r="O23">
        <f>SUM(H$17:H23)</f>
        <v>559558</v>
      </c>
      <c r="P23">
        <f t="shared" si="3"/>
        <v>559558</v>
      </c>
      <c r="R23" t="s">
        <v>14</v>
      </c>
      <c r="S23">
        <f t="shared" si="4"/>
        <v>39918</v>
      </c>
      <c r="T23">
        <f t="shared" si="5"/>
        <v>27630</v>
      </c>
      <c r="U23">
        <f t="shared" si="6"/>
        <v>-1533</v>
      </c>
      <c r="V23">
        <f t="shared" si="7"/>
        <v>-3217</v>
      </c>
      <c r="W23">
        <f t="shared" si="8"/>
        <v>17438</v>
      </c>
      <c r="X23">
        <f t="shared" si="9"/>
        <v>0</v>
      </c>
    </row>
    <row r="24" spans="2:24" x14ac:dyDescent="0.25">
      <c r="B24" t="s">
        <v>15</v>
      </c>
      <c r="C24">
        <v>86507</v>
      </c>
      <c r="D24">
        <v>76402</v>
      </c>
      <c r="E24">
        <v>78742</v>
      </c>
      <c r="F24">
        <v>73444</v>
      </c>
      <c r="G24">
        <v>78370</v>
      </c>
      <c r="H24">
        <v>71488</v>
      </c>
      <c r="J24">
        <f>SUM(C$17:C24)</f>
        <v>685983</v>
      </c>
      <c r="K24">
        <f>SUM(D$17:D24)</f>
        <v>663590</v>
      </c>
      <c r="L24">
        <f>SUM(E$17:E24)</f>
        <v>636767</v>
      </c>
      <c r="M24">
        <f>SUM(F$17:F24)</f>
        <v>629785</v>
      </c>
      <c r="N24">
        <f>SUM(G$17:G24)</f>
        <v>655366</v>
      </c>
      <c r="O24">
        <f>SUM(H$17:H24)</f>
        <v>631046</v>
      </c>
      <c r="P24">
        <f t="shared" si="3"/>
        <v>636767</v>
      </c>
      <c r="R24" t="s">
        <v>15</v>
      </c>
      <c r="S24">
        <f t="shared" si="4"/>
        <v>49216</v>
      </c>
      <c r="T24">
        <f t="shared" si="5"/>
        <v>26823</v>
      </c>
      <c r="U24">
        <f t="shared" si="6"/>
        <v>0</v>
      </c>
      <c r="V24">
        <f t="shared" si="7"/>
        <v>-6982</v>
      </c>
      <c r="W24">
        <f t="shared" si="8"/>
        <v>18599</v>
      </c>
      <c r="X24">
        <f t="shared" si="9"/>
        <v>-5721</v>
      </c>
    </row>
    <row r="25" spans="2:24" x14ac:dyDescent="0.25">
      <c r="B25" t="s">
        <v>16</v>
      </c>
      <c r="C25">
        <v>80850</v>
      </c>
      <c r="D25">
        <v>77931</v>
      </c>
      <c r="E25">
        <v>74243</v>
      </c>
      <c r="F25">
        <v>71022</v>
      </c>
      <c r="G25">
        <v>69708</v>
      </c>
      <c r="H25">
        <v>69391</v>
      </c>
      <c r="J25">
        <f>SUM(C$17:C25)</f>
        <v>766833</v>
      </c>
      <c r="K25">
        <f>SUM(D$17:D25)</f>
        <v>741521</v>
      </c>
      <c r="L25">
        <f>SUM(E$17:E25)</f>
        <v>711010</v>
      </c>
      <c r="M25">
        <f>SUM(F$17:F25)</f>
        <v>700807</v>
      </c>
      <c r="N25">
        <f>SUM(G$17:G25)</f>
        <v>725074</v>
      </c>
      <c r="O25">
        <f>SUM(H$17:H25)</f>
        <v>700437</v>
      </c>
      <c r="P25">
        <f t="shared" si="3"/>
        <v>711010</v>
      </c>
      <c r="R25" t="s">
        <v>16</v>
      </c>
      <c r="S25">
        <f t="shared" si="4"/>
        <v>55823</v>
      </c>
      <c r="T25">
        <f t="shared" si="5"/>
        <v>30511</v>
      </c>
      <c r="U25">
        <f t="shared" si="6"/>
        <v>0</v>
      </c>
      <c r="V25">
        <f t="shared" si="7"/>
        <v>-10203</v>
      </c>
      <c r="W25">
        <f t="shared" si="8"/>
        <v>14064</v>
      </c>
      <c r="X25">
        <f t="shared" si="9"/>
        <v>-10573</v>
      </c>
    </row>
    <row r="26" spans="2:24" x14ac:dyDescent="0.25">
      <c r="B26" t="s">
        <v>17</v>
      </c>
      <c r="C26">
        <v>94237</v>
      </c>
      <c r="D26">
        <v>85080</v>
      </c>
      <c r="E26">
        <v>79781</v>
      </c>
      <c r="F26">
        <v>77006</v>
      </c>
      <c r="G26">
        <v>74039</v>
      </c>
      <c r="H26">
        <v>75229</v>
      </c>
      <c r="J26">
        <f>SUM(C$17:C26)</f>
        <v>861070</v>
      </c>
      <c r="K26">
        <f>SUM(D$17:D26)</f>
        <v>826601</v>
      </c>
      <c r="L26">
        <f>SUM(E$17:E26)</f>
        <v>790791</v>
      </c>
      <c r="M26">
        <f>SUM(F$17:F26)</f>
        <v>777813</v>
      </c>
      <c r="N26">
        <f>SUM(G$17:G26)</f>
        <v>799113</v>
      </c>
      <c r="O26">
        <f>SUM(H$17:H26)</f>
        <v>775666</v>
      </c>
      <c r="P26">
        <f t="shared" si="3"/>
        <v>790791</v>
      </c>
      <c r="R26" t="s">
        <v>17</v>
      </c>
      <c r="S26">
        <f t="shared" si="4"/>
        <v>70279</v>
      </c>
      <c r="T26">
        <f t="shared" si="5"/>
        <v>35810</v>
      </c>
      <c r="U26">
        <f t="shared" si="6"/>
        <v>0</v>
      </c>
      <c r="V26">
        <f t="shared" si="7"/>
        <v>-12978</v>
      </c>
      <c r="W26">
        <f t="shared" si="8"/>
        <v>8322</v>
      </c>
      <c r="X26">
        <f t="shared" si="9"/>
        <v>-15125</v>
      </c>
    </row>
    <row r="27" spans="2:24" x14ac:dyDescent="0.25">
      <c r="B27" t="s">
        <v>18</v>
      </c>
      <c r="C27">
        <v>88674</v>
      </c>
      <c r="D27">
        <v>93915</v>
      </c>
      <c r="E27">
        <v>85989</v>
      </c>
      <c r="F27">
        <v>78378</v>
      </c>
      <c r="G27">
        <v>74762</v>
      </c>
      <c r="H27">
        <v>74987</v>
      </c>
      <c r="J27">
        <f>SUM(C$17:C27)</f>
        <v>949744</v>
      </c>
      <c r="K27">
        <f>SUM(D$17:D27)</f>
        <v>920516</v>
      </c>
      <c r="L27">
        <f>SUM(E$17:E27)</f>
        <v>876780</v>
      </c>
      <c r="M27">
        <f>SUM(F$17:F27)</f>
        <v>856191</v>
      </c>
      <c r="N27">
        <f>SUM(G$17:G27)</f>
        <v>873875</v>
      </c>
      <c r="O27">
        <f>SUM(H$17:H27)</f>
        <v>850653</v>
      </c>
      <c r="P27">
        <f t="shared" si="3"/>
        <v>873875</v>
      </c>
      <c r="R27" t="s">
        <v>18</v>
      </c>
      <c r="S27">
        <f t="shared" si="4"/>
        <v>75869</v>
      </c>
      <c r="T27">
        <f t="shared" ref="T27:X28" si="10">K27-$P27</f>
        <v>46641</v>
      </c>
      <c r="U27">
        <f t="shared" si="10"/>
        <v>2905</v>
      </c>
      <c r="V27">
        <f t="shared" si="10"/>
        <v>-17684</v>
      </c>
      <c r="W27">
        <f t="shared" si="10"/>
        <v>0</v>
      </c>
      <c r="X27">
        <f t="shared" si="10"/>
        <v>-23222</v>
      </c>
    </row>
    <row r="28" spans="2:24" x14ac:dyDescent="0.25">
      <c r="B28" t="s">
        <v>19</v>
      </c>
      <c r="C28">
        <v>114340</v>
      </c>
      <c r="D28">
        <v>103171</v>
      </c>
      <c r="E28">
        <v>108792</v>
      </c>
      <c r="F28">
        <v>83329</v>
      </c>
      <c r="G28">
        <v>80999</v>
      </c>
      <c r="H28">
        <v>81610</v>
      </c>
      <c r="J28">
        <f>SUM(C$17:C28)</f>
        <v>1064084</v>
      </c>
      <c r="K28">
        <f>SUM(D$17:D28)</f>
        <v>1023687</v>
      </c>
      <c r="L28">
        <f>SUM(E$17:E28)</f>
        <v>985572</v>
      </c>
      <c r="M28">
        <f>SUM(F$17:F28)</f>
        <v>939520</v>
      </c>
      <c r="N28">
        <f>SUM(G$17:G28)</f>
        <v>954874</v>
      </c>
      <c r="O28">
        <f>SUM(H$17:H28)</f>
        <v>932263</v>
      </c>
      <c r="P28">
        <f t="shared" si="3"/>
        <v>954874</v>
      </c>
      <c r="R28" t="s">
        <v>19</v>
      </c>
      <c r="S28">
        <f t="shared" si="4"/>
        <v>109210</v>
      </c>
      <c r="T28">
        <f t="shared" si="10"/>
        <v>68813</v>
      </c>
      <c r="U28">
        <f t="shared" si="10"/>
        <v>30698</v>
      </c>
      <c r="V28">
        <f t="shared" si="10"/>
        <v>-15354</v>
      </c>
      <c r="W28">
        <f t="shared" si="10"/>
        <v>0</v>
      </c>
      <c r="X28">
        <f t="shared" si="10"/>
        <v>-22611</v>
      </c>
    </row>
    <row r="31" spans="2:24" x14ac:dyDescent="0.25">
      <c r="B31" s="3" t="s">
        <v>64</v>
      </c>
    </row>
    <row r="32" spans="2:24" x14ac:dyDescent="0.25">
      <c r="B32" s="3" t="s">
        <v>65</v>
      </c>
    </row>
  </sheetData>
  <hyperlinks>
    <hyperlink ref="A1" location="home!A1" display="home" xr:uid="{46BACC9E-31D8-443E-9391-DBEB1D2072C5}"/>
    <hyperlink ref="B31" r:id="rId1" xr:uid="{1C5096AF-4DDA-48EF-809E-DB057F6C241D}"/>
    <hyperlink ref="B32" r:id="rId2" xr:uid="{F10209E8-D3BB-4402-A70C-80D12CE5FCFF}"/>
  </hyperlink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93B26-B3C9-4868-98E4-2F19C6A00E70}">
  <dimension ref="A1:AA32"/>
  <sheetViews>
    <sheetView zoomScaleNormal="100" workbookViewId="0">
      <selection activeCell="B17" sqref="B17:B28"/>
    </sheetView>
  </sheetViews>
  <sheetFormatPr baseColWidth="10" defaultRowHeight="15" x14ac:dyDescent="0.25"/>
  <sheetData>
    <row r="1" spans="1:27" x14ac:dyDescent="0.25">
      <c r="A1" s="3" t="s">
        <v>59</v>
      </c>
      <c r="B1" t="s">
        <v>23</v>
      </c>
      <c r="C1" t="s">
        <v>129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129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129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</row>
    <row r="2" spans="1:27" x14ac:dyDescent="0.25">
      <c r="B2" t="s">
        <v>8</v>
      </c>
      <c r="C2">
        <v>890</v>
      </c>
      <c r="D2">
        <v>905</v>
      </c>
      <c r="E2">
        <v>947</v>
      </c>
      <c r="F2">
        <v>1143</v>
      </c>
      <c r="G2">
        <v>1048</v>
      </c>
      <c r="H2">
        <v>1189</v>
      </c>
      <c r="I2">
        <v>1058</v>
      </c>
      <c r="K2">
        <f>SUM(C$2:C2)</f>
        <v>890</v>
      </c>
      <c r="L2">
        <f>SUM(D$2:D2)</f>
        <v>905</v>
      </c>
      <c r="M2">
        <f>SUM(E$2:E2)</f>
        <v>947</v>
      </c>
      <c r="N2">
        <f>SUM(F$2:F2)</f>
        <v>1143</v>
      </c>
      <c r="O2">
        <f>SUM(G$2:G2)</f>
        <v>1048</v>
      </c>
      <c r="P2">
        <f>SUM(H$2:H2)</f>
        <v>1189</v>
      </c>
      <c r="Q2">
        <f>SUM(I$2:I2)</f>
        <v>1058</v>
      </c>
      <c r="R2">
        <f>MEDIAN(M2:Q2)</f>
        <v>1058</v>
      </c>
      <c r="T2" t="s">
        <v>8</v>
      </c>
      <c r="U2">
        <f t="shared" ref="U2:AA13" si="0">K2-$R2</f>
        <v>-168</v>
      </c>
      <c r="V2">
        <f t="shared" si="0"/>
        <v>-153</v>
      </c>
      <c r="W2">
        <f t="shared" si="0"/>
        <v>-111</v>
      </c>
      <c r="X2">
        <f t="shared" si="0"/>
        <v>85</v>
      </c>
      <c r="Y2">
        <f t="shared" si="0"/>
        <v>-10</v>
      </c>
      <c r="Z2">
        <f t="shared" si="0"/>
        <v>131</v>
      </c>
      <c r="AA2">
        <f t="shared" si="0"/>
        <v>0</v>
      </c>
    </row>
    <row r="3" spans="1:27" x14ac:dyDescent="0.25">
      <c r="B3" t="s">
        <v>9</v>
      </c>
      <c r="D3">
        <v>859</v>
      </c>
      <c r="E3">
        <v>993</v>
      </c>
      <c r="F3">
        <v>955</v>
      </c>
      <c r="G3">
        <v>989</v>
      </c>
      <c r="H3">
        <v>1035</v>
      </c>
      <c r="I3">
        <v>1008</v>
      </c>
      <c r="L3">
        <f>SUM(D$2:D3)</f>
        <v>1764</v>
      </c>
      <c r="M3">
        <f>SUM(E$2:E3)</f>
        <v>1940</v>
      </c>
      <c r="N3">
        <f>SUM(F$2:F3)</f>
        <v>2098</v>
      </c>
      <c r="O3">
        <f>SUM(G$2:G3)</f>
        <v>2037</v>
      </c>
      <c r="P3">
        <f>SUM(H$2:H3)</f>
        <v>2224</v>
      </c>
      <c r="Q3">
        <f>SUM(I$2:I3)</f>
        <v>2066</v>
      </c>
      <c r="R3">
        <f t="shared" ref="R3:R13" si="1">MEDIAN(M3:Q3)</f>
        <v>2066</v>
      </c>
      <c r="T3" t="s">
        <v>9</v>
      </c>
      <c r="V3">
        <f t="shared" si="0"/>
        <v>-302</v>
      </c>
      <c r="W3">
        <f t="shared" si="0"/>
        <v>-126</v>
      </c>
      <c r="X3">
        <f t="shared" si="0"/>
        <v>32</v>
      </c>
      <c r="Y3">
        <f t="shared" si="0"/>
        <v>-29</v>
      </c>
      <c r="Z3">
        <f t="shared" si="0"/>
        <v>158</v>
      </c>
      <c r="AA3">
        <f t="shared" si="0"/>
        <v>0</v>
      </c>
    </row>
    <row r="4" spans="1:27" x14ac:dyDescent="0.25">
      <c r="B4" t="s">
        <v>10</v>
      </c>
      <c r="D4">
        <v>1041</v>
      </c>
      <c r="E4">
        <v>1230</v>
      </c>
      <c r="F4">
        <v>1087</v>
      </c>
      <c r="G4">
        <v>1108</v>
      </c>
      <c r="H4">
        <v>1150</v>
      </c>
      <c r="I4">
        <v>1075</v>
      </c>
      <c r="L4">
        <f>SUM(D$2:D4)</f>
        <v>2805</v>
      </c>
      <c r="M4">
        <f>SUM(E$2:E4)</f>
        <v>3170</v>
      </c>
      <c r="N4">
        <f>SUM(F$2:F4)</f>
        <v>3185</v>
      </c>
      <c r="O4">
        <f>SUM(G$2:G4)</f>
        <v>3145</v>
      </c>
      <c r="P4">
        <f>SUM(H$2:H4)</f>
        <v>3374</v>
      </c>
      <c r="Q4">
        <f>SUM(I$2:I4)</f>
        <v>3141</v>
      </c>
      <c r="R4">
        <f t="shared" si="1"/>
        <v>3170</v>
      </c>
      <c r="T4" t="s">
        <v>10</v>
      </c>
      <c r="V4">
        <f t="shared" si="0"/>
        <v>-365</v>
      </c>
      <c r="W4">
        <f t="shared" si="0"/>
        <v>0</v>
      </c>
      <c r="X4">
        <f t="shared" si="0"/>
        <v>15</v>
      </c>
      <c r="Y4">
        <f t="shared" si="0"/>
        <v>-25</v>
      </c>
      <c r="Z4">
        <f t="shared" si="0"/>
        <v>204</v>
      </c>
      <c r="AA4">
        <f t="shared" si="0"/>
        <v>-29</v>
      </c>
    </row>
    <row r="5" spans="1:27" x14ac:dyDescent="0.25">
      <c r="B5" t="s">
        <v>11</v>
      </c>
      <c r="D5">
        <v>889</v>
      </c>
      <c r="E5">
        <v>1057</v>
      </c>
      <c r="F5">
        <v>1044</v>
      </c>
      <c r="G5">
        <v>1207</v>
      </c>
      <c r="H5">
        <v>1257</v>
      </c>
      <c r="I5">
        <v>1023</v>
      </c>
      <c r="L5">
        <f>SUM(D$2:D5)</f>
        <v>3694</v>
      </c>
      <c r="M5">
        <f>SUM(E$2:E5)</f>
        <v>4227</v>
      </c>
      <c r="N5">
        <f>SUM(F$2:F5)</f>
        <v>4229</v>
      </c>
      <c r="O5">
        <f>SUM(G$2:G5)</f>
        <v>4352</v>
      </c>
      <c r="P5">
        <f>SUM(H$2:H5)</f>
        <v>4631</v>
      </c>
      <c r="Q5">
        <f>SUM(I$2:I5)</f>
        <v>4164</v>
      </c>
      <c r="R5">
        <f t="shared" si="1"/>
        <v>4229</v>
      </c>
      <c r="T5" t="s">
        <v>11</v>
      </c>
      <c r="V5">
        <f t="shared" si="0"/>
        <v>-535</v>
      </c>
      <c r="W5">
        <f t="shared" si="0"/>
        <v>-2</v>
      </c>
      <c r="X5">
        <f t="shared" si="0"/>
        <v>0</v>
      </c>
      <c r="Y5">
        <f t="shared" si="0"/>
        <v>123</v>
      </c>
      <c r="Z5">
        <f t="shared" si="0"/>
        <v>402</v>
      </c>
      <c r="AA5">
        <f t="shared" si="0"/>
        <v>-65</v>
      </c>
    </row>
    <row r="6" spans="1:27" x14ac:dyDescent="0.25">
      <c r="B6" t="s">
        <v>12</v>
      </c>
      <c r="D6">
        <v>1085</v>
      </c>
      <c r="E6">
        <v>1148</v>
      </c>
      <c r="F6">
        <v>1050</v>
      </c>
      <c r="G6">
        <v>1186</v>
      </c>
      <c r="H6">
        <v>1253</v>
      </c>
      <c r="I6">
        <v>1225</v>
      </c>
      <c r="L6">
        <f>SUM(D$2:D6)</f>
        <v>4779</v>
      </c>
      <c r="M6">
        <f>SUM(E$2:E6)</f>
        <v>5375</v>
      </c>
      <c r="N6">
        <f>SUM(F$2:F6)</f>
        <v>5279</v>
      </c>
      <c r="O6">
        <f>SUM(G$2:G6)</f>
        <v>5538</v>
      </c>
      <c r="P6">
        <f>SUM(H$2:H6)</f>
        <v>5884</v>
      </c>
      <c r="Q6">
        <f>SUM(I$2:I6)</f>
        <v>5389</v>
      </c>
      <c r="R6">
        <f t="shared" si="1"/>
        <v>5389</v>
      </c>
      <c r="T6" t="s">
        <v>12</v>
      </c>
      <c r="V6">
        <f t="shared" si="0"/>
        <v>-610</v>
      </c>
      <c r="W6">
        <f t="shared" si="0"/>
        <v>-14</v>
      </c>
      <c r="X6">
        <f t="shared" si="0"/>
        <v>-110</v>
      </c>
      <c r="Y6">
        <f t="shared" si="0"/>
        <v>149</v>
      </c>
      <c r="Z6">
        <f t="shared" si="0"/>
        <v>495</v>
      </c>
      <c r="AA6">
        <f t="shared" si="0"/>
        <v>0</v>
      </c>
    </row>
    <row r="7" spans="1:27" x14ac:dyDescent="0.25">
      <c r="B7" t="s">
        <v>13</v>
      </c>
      <c r="D7">
        <v>1031</v>
      </c>
      <c r="E7">
        <v>1044</v>
      </c>
      <c r="F7">
        <v>1211</v>
      </c>
      <c r="G7">
        <v>1155</v>
      </c>
      <c r="H7">
        <v>1211</v>
      </c>
      <c r="I7">
        <v>1146</v>
      </c>
      <c r="L7">
        <f>SUM(D$2:D7)</f>
        <v>5810</v>
      </c>
      <c r="M7">
        <f>SUM(E$2:E7)</f>
        <v>6419</v>
      </c>
      <c r="N7">
        <f>SUM(F$2:F7)</f>
        <v>6490</v>
      </c>
      <c r="O7">
        <f>SUM(G$2:G7)</f>
        <v>6693</v>
      </c>
      <c r="P7">
        <f>SUM(H$2:H7)</f>
        <v>7095</v>
      </c>
      <c r="Q7">
        <f>SUM(I$2:I7)</f>
        <v>6535</v>
      </c>
      <c r="R7">
        <f t="shared" si="1"/>
        <v>6535</v>
      </c>
      <c r="T7" t="s">
        <v>13</v>
      </c>
      <c r="V7">
        <f t="shared" si="0"/>
        <v>-725</v>
      </c>
      <c r="W7">
        <f t="shared" si="0"/>
        <v>-116</v>
      </c>
      <c r="X7">
        <f t="shared" si="0"/>
        <v>-45</v>
      </c>
      <c r="Y7">
        <f t="shared" si="0"/>
        <v>158</v>
      </c>
      <c r="Z7">
        <f t="shared" si="0"/>
        <v>560</v>
      </c>
      <c r="AA7">
        <f t="shared" si="0"/>
        <v>0</v>
      </c>
    </row>
    <row r="8" spans="1:27" x14ac:dyDescent="0.25">
      <c r="B8" t="s">
        <v>14</v>
      </c>
      <c r="D8">
        <v>1016</v>
      </c>
      <c r="E8">
        <v>1194</v>
      </c>
      <c r="F8">
        <v>1287</v>
      </c>
      <c r="G8">
        <v>1391</v>
      </c>
      <c r="H8">
        <v>1419</v>
      </c>
      <c r="I8">
        <v>1240</v>
      </c>
      <c r="L8">
        <f>SUM(D$2:D8)</f>
        <v>6826</v>
      </c>
      <c r="M8">
        <f>SUM(E$2:E8)</f>
        <v>7613</v>
      </c>
      <c r="N8">
        <f>SUM(F$2:F8)</f>
        <v>7777</v>
      </c>
      <c r="O8">
        <f>SUM(G$2:G8)</f>
        <v>8084</v>
      </c>
      <c r="P8">
        <f>SUM(H$2:H8)</f>
        <v>8514</v>
      </c>
      <c r="Q8">
        <f>SUM(I$2:I8)</f>
        <v>7775</v>
      </c>
      <c r="R8">
        <f t="shared" si="1"/>
        <v>7777</v>
      </c>
      <c r="T8" t="s">
        <v>14</v>
      </c>
      <c r="V8">
        <f t="shared" si="0"/>
        <v>-951</v>
      </c>
      <c r="W8">
        <f t="shared" si="0"/>
        <v>-164</v>
      </c>
      <c r="X8">
        <f t="shared" si="0"/>
        <v>0</v>
      </c>
      <c r="Y8">
        <f t="shared" si="0"/>
        <v>307</v>
      </c>
      <c r="Z8">
        <f t="shared" si="0"/>
        <v>737</v>
      </c>
      <c r="AA8">
        <f t="shared" si="0"/>
        <v>-2</v>
      </c>
    </row>
    <row r="9" spans="1:27" x14ac:dyDescent="0.25">
      <c r="B9" t="s">
        <v>15</v>
      </c>
      <c r="D9">
        <v>1150</v>
      </c>
      <c r="E9">
        <v>1271</v>
      </c>
      <c r="F9">
        <v>1116</v>
      </c>
      <c r="G9">
        <v>1305</v>
      </c>
      <c r="H9">
        <v>1318</v>
      </c>
      <c r="I9">
        <v>1309</v>
      </c>
      <c r="L9">
        <f>SUM(D$2:D9)</f>
        <v>7976</v>
      </c>
      <c r="M9">
        <f>SUM(E$2:E9)</f>
        <v>8884</v>
      </c>
      <c r="N9">
        <f>SUM(F$2:F9)</f>
        <v>8893</v>
      </c>
      <c r="O9">
        <f>SUM(G$2:G9)</f>
        <v>9389</v>
      </c>
      <c r="P9">
        <f>SUM(H$2:H9)</f>
        <v>9832</v>
      </c>
      <c r="Q9">
        <f>SUM(I$2:I9)</f>
        <v>9084</v>
      </c>
      <c r="R9">
        <f t="shared" si="1"/>
        <v>9084</v>
      </c>
      <c r="T9" t="s">
        <v>15</v>
      </c>
      <c r="V9">
        <f t="shared" si="0"/>
        <v>-1108</v>
      </c>
      <c r="W9">
        <f t="shared" si="0"/>
        <v>-200</v>
      </c>
      <c r="X9">
        <f t="shared" si="0"/>
        <v>-191</v>
      </c>
      <c r="Y9">
        <f t="shared" si="0"/>
        <v>305</v>
      </c>
      <c r="Z9">
        <f t="shared" si="0"/>
        <v>748</v>
      </c>
      <c r="AA9">
        <f t="shared" si="0"/>
        <v>0</v>
      </c>
    </row>
    <row r="10" spans="1:27" x14ac:dyDescent="0.25">
      <c r="B10" t="s">
        <v>16</v>
      </c>
      <c r="D10">
        <v>1010</v>
      </c>
      <c r="E10">
        <v>1141</v>
      </c>
      <c r="F10">
        <v>1209</v>
      </c>
      <c r="G10">
        <v>1226</v>
      </c>
      <c r="H10">
        <v>1107</v>
      </c>
      <c r="I10">
        <v>1185</v>
      </c>
      <c r="L10">
        <f>SUM(D$2:D10)</f>
        <v>8986</v>
      </c>
      <c r="M10">
        <f>SUM(E$2:E10)</f>
        <v>10025</v>
      </c>
      <c r="N10">
        <f>SUM(F$2:F10)</f>
        <v>10102</v>
      </c>
      <c r="O10">
        <f>SUM(G$2:G10)</f>
        <v>10615</v>
      </c>
      <c r="P10">
        <f>SUM(H$2:H10)</f>
        <v>10939</v>
      </c>
      <c r="Q10">
        <f>SUM(I$2:I10)</f>
        <v>10269</v>
      </c>
      <c r="R10">
        <f t="shared" si="1"/>
        <v>10269</v>
      </c>
      <c r="T10" t="s">
        <v>16</v>
      </c>
      <c r="V10">
        <f t="shared" si="0"/>
        <v>-1283</v>
      </c>
      <c r="W10">
        <f t="shared" si="0"/>
        <v>-244</v>
      </c>
      <c r="X10">
        <f t="shared" si="0"/>
        <v>-167</v>
      </c>
      <c r="Y10">
        <f t="shared" si="0"/>
        <v>346</v>
      </c>
      <c r="Z10">
        <f t="shared" si="0"/>
        <v>670</v>
      </c>
      <c r="AA10">
        <f t="shared" si="0"/>
        <v>0</v>
      </c>
    </row>
    <row r="11" spans="1:27" x14ac:dyDescent="0.25">
      <c r="B11" t="s">
        <v>17</v>
      </c>
      <c r="D11">
        <v>968</v>
      </c>
      <c r="E11">
        <v>1046</v>
      </c>
      <c r="F11">
        <v>1044</v>
      </c>
      <c r="G11">
        <v>1155</v>
      </c>
      <c r="H11">
        <v>1282</v>
      </c>
      <c r="I11">
        <v>1141</v>
      </c>
      <c r="L11">
        <f>SUM(D$2:D11)</f>
        <v>9954</v>
      </c>
      <c r="M11">
        <f>SUM(E$2:E11)</f>
        <v>11071</v>
      </c>
      <c r="N11">
        <f>SUM(F$2:F11)</f>
        <v>11146</v>
      </c>
      <c r="O11">
        <f>SUM(G$2:G11)</f>
        <v>11770</v>
      </c>
      <c r="P11">
        <f>SUM(H$2:H11)</f>
        <v>12221</v>
      </c>
      <c r="Q11">
        <f>SUM(I$2:I11)</f>
        <v>11410</v>
      </c>
      <c r="R11">
        <f t="shared" si="1"/>
        <v>11410</v>
      </c>
      <c r="T11" t="s">
        <v>17</v>
      </c>
      <c r="V11">
        <f t="shared" si="0"/>
        <v>-1456</v>
      </c>
      <c r="W11">
        <f t="shared" si="0"/>
        <v>-339</v>
      </c>
      <c r="X11">
        <f t="shared" si="0"/>
        <v>-264</v>
      </c>
      <c r="Y11">
        <f t="shared" si="0"/>
        <v>360</v>
      </c>
      <c r="Z11">
        <f t="shared" si="0"/>
        <v>811</v>
      </c>
      <c r="AA11">
        <f t="shared" si="0"/>
        <v>0</v>
      </c>
    </row>
    <row r="12" spans="1:27" x14ac:dyDescent="0.25">
      <c r="B12" t="s">
        <v>18</v>
      </c>
      <c r="D12">
        <v>850</v>
      </c>
      <c r="E12">
        <v>1113</v>
      </c>
      <c r="F12">
        <v>1031</v>
      </c>
      <c r="G12">
        <v>1017</v>
      </c>
      <c r="H12">
        <v>1046</v>
      </c>
      <c r="I12">
        <v>1113</v>
      </c>
      <c r="L12">
        <f>SUM(D$2:D12)</f>
        <v>10804</v>
      </c>
      <c r="M12">
        <f>SUM(E$2:E12)</f>
        <v>12184</v>
      </c>
      <c r="N12">
        <f>SUM(F$2:F12)</f>
        <v>12177</v>
      </c>
      <c r="O12">
        <f>SUM(G$2:G12)</f>
        <v>12787</v>
      </c>
      <c r="P12">
        <f>SUM(H$2:H12)</f>
        <v>13267</v>
      </c>
      <c r="Q12">
        <f>SUM(I$2:I12)</f>
        <v>12523</v>
      </c>
      <c r="R12">
        <f t="shared" si="1"/>
        <v>12523</v>
      </c>
      <c r="T12" t="s">
        <v>18</v>
      </c>
      <c r="V12">
        <f t="shared" si="0"/>
        <v>-1719</v>
      </c>
      <c r="W12">
        <f t="shared" si="0"/>
        <v>-339</v>
      </c>
      <c r="X12">
        <f t="shared" si="0"/>
        <v>-346</v>
      </c>
      <c r="Y12">
        <f t="shared" si="0"/>
        <v>264</v>
      </c>
      <c r="Z12">
        <f t="shared" si="0"/>
        <v>744</v>
      </c>
      <c r="AA12">
        <f t="shared" si="0"/>
        <v>0</v>
      </c>
    </row>
    <row r="13" spans="1:27" x14ac:dyDescent="0.25">
      <c r="B13" t="s">
        <v>19</v>
      </c>
      <c r="D13">
        <v>784</v>
      </c>
      <c r="E13">
        <v>954</v>
      </c>
      <c r="F13">
        <v>950</v>
      </c>
      <c r="G13">
        <v>1111</v>
      </c>
      <c r="H13">
        <v>1003</v>
      </c>
      <c r="I13">
        <v>998</v>
      </c>
      <c r="L13">
        <f>SUM(D$2:D13)</f>
        <v>11588</v>
      </c>
      <c r="M13">
        <f>SUM(E$2:E13)</f>
        <v>13138</v>
      </c>
      <c r="N13">
        <f>SUM(F$2:F13)</f>
        <v>13127</v>
      </c>
      <c r="O13">
        <f>SUM(G$2:G13)</f>
        <v>13898</v>
      </c>
      <c r="P13">
        <f>SUM(H$2:H13)</f>
        <v>14270</v>
      </c>
      <c r="Q13">
        <f>SUM(I$2:I13)</f>
        <v>13521</v>
      </c>
      <c r="R13">
        <f t="shared" si="1"/>
        <v>13521</v>
      </c>
      <c r="T13" t="s">
        <v>19</v>
      </c>
      <c r="V13">
        <f t="shared" si="0"/>
        <v>-1933</v>
      </c>
      <c r="W13">
        <f t="shared" si="0"/>
        <v>-383</v>
      </c>
      <c r="X13">
        <f t="shared" si="0"/>
        <v>-394</v>
      </c>
      <c r="Y13">
        <f t="shared" si="0"/>
        <v>377</v>
      </c>
      <c r="Z13">
        <f t="shared" si="0"/>
        <v>749</v>
      </c>
      <c r="AA13">
        <f t="shared" si="0"/>
        <v>0</v>
      </c>
    </row>
    <row r="16" spans="1:27" x14ac:dyDescent="0.25">
      <c r="B16" t="s">
        <v>22</v>
      </c>
      <c r="C16" t="s">
        <v>129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129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129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1639</v>
      </c>
      <c r="D17">
        <v>1586</v>
      </c>
      <c r="E17">
        <v>1671</v>
      </c>
      <c r="F17">
        <v>1363</v>
      </c>
      <c r="G17">
        <v>1575</v>
      </c>
      <c r="H17">
        <v>1490</v>
      </c>
      <c r="I17">
        <v>1708</v>
      </c>
      <c r="K17">
        <f>SUM(C$17:C17)</f>
        <v>1639</v>
      </c>
      <c r="L17">
        <f>SUM(D$17:D17)</f>
        <v>1586</v>
      </c>
      <c r="M17">
        <f>SUM(E$17:E17)</f>
        <v>1671</v>
      </c>
      <c r="N17">
        <f>SUM(F$17:F17)</f>
        <v>1363</v>
      </c>
      <c r="O17">
        <f>SUM(G$17:G17)</f>
        <v>1575</v>
      </c>
      <c r="P17">
        <f>SUM(H$17:H17)</f>
        <v>1490</v>
      </c>
      <c r="Q17">
        <f>SUM(I$17:I17)</f>
        <v>1708</v>
      </c>
      <c r="R17">
        <f t="shared" ref="R17:R28" si="2">MEDIAN(M17:Q17)</f>
        <v>1575</v>
      </c>
      <c r="T17" t="s">
        <v>8</v>
      </c>
      <c r="U17">
        <f t="shared" ref="U17:AA28" si="3">K17-$R17</f>
        <v>64</v>
      </c>
      <c r="V17">
        <f t="shared" si="3"/>
        <v>11</v>
      </c>
      <c r="W17">
        <f t="shared" si="3"/>
        <v>96</v>
      </c>
      <c r="X17">
        <f t="shared" si="3"/>
        <v>-212</v>
      </c>
      <c r="Y17">
        <f t="shared" si="3"/>
        <v>0</v>
      </c>
      <c r="Z17">
        <f t="shared" si="3"/>
        <v>-85</v>
      </c>
      <c r="AA17">
        <f t="shared" si="3"/>
        <v>133</v>
      </c>
    </row>
    <row r="18" spans="2:27" x14ac:dyDescent="0.25">
      <c r="B18" t="s">
        <v>9</v>
      </c>
      <c r="D18">
        <v>1623</v>
      </c>
      <c r="E18">
        <v>1464</v>
      </c>
      <c r="F18">
        <v>1265</v>
      </c>
      <c r="G18">
        <v>1167</v>
      </c>
      <c r="H18">
        <v>1426</v>
      </c>
      <c r="I18">
        <v>1409</v>
      </c>
      <c r="L18">
        <f>SUM(D$17:D18)</f>
        <v>3209</v>
      </c>
      <c r="M18">
        <f>SUM(E$17:E18)</f>
        <v>3135</v>
      </c>
      <c r="N18">
        <f>SUM(F$17:F18)</f>
        <v>2628</v>
      </c>
      <c r="O18">
        <f>SUM(G$17:G18)</f>
        <v>2742</v>
      </c>
      <c r="P18">
        <f>SUM(H$17:H18)</f>
        <v>2916</v>
      </c>
      <c r="Q18">
        <f>SUM(I$17:I18)</f>
        <v>3117</v>
      </c>
      <c r="R18">
        <f t="shared" si="2"/>
        <v>2916</v>
      </c>
      <c r="T18" t="s">
        <v>9</v>
      </c>
      <c r="V18">
        <f t="shared" si="3"/>
        <v>293</v>
      </c>
      <c r="W18">
        <f t="shared" si="3"/>
        <v>219</v>
      </c>
      <c r="X18">
        <f t="shared" si="3"/>
        <v>-288</v>
      </c>
      <c r="Y18">
        <f t="shared" si="3"/>
        <v>-174</v>
      </c>
      <c r="Z18">
        <f t="shared" si="3"/>
        <v>0</v>
      </c>
      <c r="AA18">
        <f t="shared" si="3"/>
        <v>201</v>
      </c>
    </row>
    <row r="19" spans="2:27" x14ac:dyDescent="0.25">
      <c r="B19" t="s">
        <v>10</v>
      </c>
      <c r="D19">
        <v>1632</v>
      </c>
      <c r="E19">
        <v>1819</v>
      </c>
      <c r="F19">
        <v>1405</v>
      </c>
      <c r="G19">
        <v>1249</v>
      </c>
      <c r="H19">
        <v>1538</v>
      </c>
      <c r="I19">
        <v>1385</v>
      </c>
      <c r="L19">
        <f>SUM(D$17:D19)</f>
        <v>4841</v>
      </c>
      <c r="M19">
        <f>SUM(E$17:E19)</f>
        <v>4954</v>
      </c>
      <c r="N19">
        <f>SUM(F$17:F19)</f>
        <v>4033</v>
      </c>
      <c r="O19">
        <f>SUM(G$17:G19)</f>
        <v>3991</v>
      </c>
      <c r="P19">
        <f>SUM(H$17:H19)</f>
        <v>4454</v>
      </c>
      <c r="Q19">
        <f>SUM(I$17:I19)</f>
        <v>4502</v>
      </c>
      <c r="R19">
        <f t="shared" si="2"/>
        <v>4454</v>
      </c>
      <c r="T19" t="s">
        <v>10</v>
      </c>
      <c r="V19">
        <f t="shared" si="3"/>
        <v>387</v>
      </c>
      <c r="W19">
        <f t="shared" si="3"/>
        <v>500</v>
      </c>
      <c r="X19">
        <f t="shared" si="3"/>
        <v>-421</v>
      </c>
      <c r="Y19">
        <f t="shared" si="3"/>
        <v>-463</v>
      </c>
      <c r="Z19">
        <f t="shared" si="3"/>
        <v>0</v>
      </c>
      <c r="AA19">
        <f t="shared" si="3"/>
        <v>48</v>
      </c>
    </row>
    <row r="20" spans="2:27" x14ac:dyDescent="0.25">
      <c r="B20" t="s">
        <v>11</v>
      </c>
      <c r="D20">
        <v>1266</v>
      </c>
      <c r="E20">
        <v>1622</v>
      </c>
      <c r="F20">
        <v>1326</v>
      </c>
      <c r="G20">
        <v>1281</v>
      </c>
      <c r="H20">
        <v>1419</v>
      </c>
      <c r="I20">
        <v>1148</v>
      </c>
      <c r="L20">
        <f>SUM(D$17:D20)</f>
        <v>6107</v>
      </c>
      <c r="M20">
        <f>SUM(E$17:E20)</f>
        <v>6576</v>
      </c>
      <c r="N20">
        <f>SUM(F$17:F20)</f>
        <v>5359</v>
      </c>
      <c r="O20">
        <f>SUM(G$17:G20)</f>
        <v>5272</v>
      </c>
      <c r="P20">
        <f>SUM(H$17:H20)</f>
        <v>5873</v>
      </c>
      <c r="Q20">
        <f>SUM(I$17:I20)</f>
        <v>5650</v>
      </c>
      <c r="R20">
        <f t="shared" si="2"/>
        <v>5650</v>
      </c>
      <c r="T20" t="s">
        <v>11</v>
      </c>
      <c r="V20">
        <f t="shared" si="3"/>
        <v>457</v>
      </c>
      <c r="W20">
        <f t="shared" si="3"/>
        <v>926</v>
      </c>
      <c r="X20">
        <f t="shared" si="3"/>
        <v>-291</v>
      </c>
      <c r="Y20">
        <f t="shared" si="3"/>
        <v>-378</v>
      </c>
      <c r="Z20">
        <f t="shared" si="3"/>
        <v>223</v>
      </c>
      <c r="AA20">
        <f t="shared" si="3"/>
        <v>0</v>
      </c>
    </row>
    <row r="21" spans="2:27" x14ac:dyDescent="0.25">
      <c r="B21" t="s">
        <v>12</v>
      </c>
      <c r="D21">
        <v>1301</v>
      </c>
      <c r="E21">
        <v>1426</v>
      </c>
      <c r="F21">
        <v>1293</v>
      </c>
      <c r="G21">
        <v>1303</v>
      </c>
      <c r="H21">
        <v>1248</v>
      </c>
      <c r="I21">
        <v>1390</v>
      </c>
      <c r="L21">
        <f>SUM(D$17:D21)</f>
        <v>7408</v>
      </c>
      <c r="M21">
        <f>SUM(E$17:E21)</f>
        <v>8002</v>
      </c>
      <c r="N21">
        <f>SUM(F$17:F21)</f>
        <v>6652</v>
      </c>
      <c r="O21">
        <f>SUM(G$17:G21)</f>
        <v>6575</v>
      </c>
      <c r="P21">
        <f>SUM(H$17:H21)</f>
        <v>7121</v>
      </c>
      <c r="Q21">
        <f>SUM(I$17:I21)</f>
        <v>7040</v>
      </c>
      <c r="R21">
        <f t="shared" si="2"/>
        <v>7040</v>
      </c>
      <c r="T21" t="s">
        <v>12</v>
      </c>
      <c r="V21">
        <f t="shared" si="3"/>
        <v>368</v>
      </c>
      <c r="W21">
        <f t="shared" si="3"/>
        <v>962</v>
      </c>
      <c r="X21">
        <f t="shared" si="3"/>
        <v>-388</v>
      </c>
      <c r="Y21">
        <f t="shared" si="3"/>
        <v>-465</v>
      </c>
      <c r="Z21">
        <f t="shared" si="3"/>
        <v>81</v>
      </c>
      <c r="AA21">
        <f t="shared" si="3"/>
        <v>0</v>
      </c>
    </row>
    <row r="22" spans="2:27" x14ac:dyDescent="0.25">
      <c r="B22" t="s">
        <v>13</v>
      </c>
      <c r="D22">
        <v>1392</v>
      </c>
      <c r="E22">
        <v>1400</v>
      </c>
      <c r="F22">
        <v>1178</v>
      </c>
      <c r="G22">
        <v>1115</v>
      </c>
      <c r="H22">
        <v>1119</v>
      </c>
      <c r="I22">
        <v>1155</v>
      </c>
      <c r="L22">
        <f>SUM(D$17:D22)</f>
        <v>8800</v>
      </c>
      <c r="M22">
        <f>SUM(E$17:E22)</f>
        <v>9402</v>
      </c>
      <c r="N22">
        <f>SUM(F$17:F22)</f>
        <v>7830</v>
      </c>
      <c r="O22">
        <f>SUM(G$17:G22)</f>
        <v>7690</v>
      </c>
      <c r="P22">
        <f>SUM(H$17:H22)</f>
        <v>8240</v>
      </c>
      <c r="Q22">
        <f>SUM(I$17:I22)</f>
        <v>8195</v>
      </c>
      <c r="R22">
        <f t="shared" si="2"/>
        <v>8195</v>
      </c>
      <c r="T22" t="s">
        <v>13</v>
      </c>
      <c r="V22">
        <f t="shared" si="3"/>
        <v>605</v>
      </c>
      <c r="W22">
        <f t="shared" si="3"/>
        <v>1207</v>
      </c>
      <c r="X22">
        <f t="shared" si="3"/>
        <v>-365</v>
      </c>
      <c r="Y22">
        <f t="shared" si="3"/>
        <v>-505</v>
      </c>
      <c r="Z22">
        <f t="shared" si="3"/>
        <v>45</v>
      </c>
      <c r="AA22">
        <f t="shared" si="3"/>
        <v>0</v>
      </c>
    </row>
    <row r="23" spans="2:27" x14ac:dyDescent="0.25">
      <c r="B23" t="s">
        <v>14</v>
      </c>
      <c r="D23">
        <v>1312</v>
      </c>
      <c r="E23">
        <v>1339</v>
      </c>
      <c r="F23">
        <v>1256</v>
      </c>
      <c r="G23">
        <v>1327</v>
      </c>
      <c r="H23">
        <v>1226</v>
      </c>
      <c r="I23">
        <v>1161</v>
      </c>
      <c r="L23">
        <f>SUM(D$17:D23)</f>
        <v>10112</v>
      </c>
      <c r="M23">
        <f>SUM(E$17:E23)</f>
        <v>10741</v>
      </c>
      <c r="N23">
        <f>SUM(F$17:F23)</f>
        <v>9086</v>
      </c>
      <c r="O23">
        <f>SUM(G$17:G23)</f>
        <v>9017</v>
      </c>
      <c r="P23">
        <f>SUM(H$17:H23)</f>
        <v>9466</v>
      </c>
      <c r="Q23">
        <f>SUM(I$17:I23)</f>
        <v>9356</v>
      </c>
      <c r="R23">
        <f t="shared" si="2"/>
        <v>9356</v>
      </c>
      <c r="T23" t="s">
        <v>14</v>
      </c>
      <c r="V23">
        <f t="shared" si="3"/>
        <v>756</v>
      </c>
      <c r="W23">
        <f t="shared" si="3"/>
        <v>1385</v>
      </c>
      <c r="X23">
        <f t="shared" si="3"/>
        <v>-270</v>
      </c>
      <c r="Y23">
        <f t="shared" si="3"/>
        <v>-339</v>
      </c>
      <c r="Z23">
        <f t="shared" si="3"/>
        <v>110</v>
      </c>
      <c r="AA23">
        <f t="shared" si="3"/>
        <v>0</v>
      </c>
    </row>
    <row r="24" spans="2:27" x14ac:dyDescent="0.25">
      <c r="B24" t="s">
        <v>15</v>
      </c>
      <c r="D24">
        <v>1343</v>
      </c>
      <c r="E24">
        <v>1338</v>
      </c>
      <c r="F24">
        <v>1256</v>
      </c>
      <c r="G24">
        <v>1202</v>
      </c>
      <c r="H24">
        <v>1243</v>
      </c>
      <c r="I24">
        <v>1258</v>
      </c>
      <c r="L24">
        <f>SUM(D$17:D24)</f>
        <v>11455</v>
      </c>
      <c r="M24">
        <f>SUM(E$17:E24)</f>
        <v>12079</v>
      </c>
      <c r="N24">
        <f>SUM(F$17:F24)</f>
        <v>10342</v>
      </c>
      <c r="O24">
        <f>SUM(G$17:G24)</f>
        <v>10219</v>
      </c>
      <c r="P24">
        <f>SUM(H$17:H24)</f>
        <v>10709</v>
      </c>
      <c r="Q24">
        <f>SUM(I$17:I24)</f>
        <v>10614</v>
      </c>
      <c r="R24">
        <f t="shared" si="2"/>
        <v>10614</v>
      </c>
      <c r="T24" t="s">
        <v>15</v>
      </c>
      <c r="V24">
        <f t="shared" si="3"/>
        <v>841</v>
      </c>
      <c r="W24">
        <f t="shared" si="3"/>
        <v>1465</v>
      </c>
      <c r="X24">
        <f t="shared" si="3"/>
        <v>-272</v>
      </c>
      <c r="Y24">
        <f t="shared" si="3"/>
        <v>-395</v>
      </c>
      <c r="Z24">
        <f t="shared" si="3"/>
        <v>95</v>
      </c>
      <c r="AA24">
        <f t="shared" si="3"/>
        <v>0</v>
      </c>
    </row>
    <row r="25" spans="2:27" x14ac:dyDescent="0.25">
      <c r="B25" t="s">
        <v>16</v>
      </c>
      <c r="D25">
        <v>1350</v>
      </c>
      <c r="E25">
        <v>1377</v>
      </c>
      <c r="F25">
        <v>1280</v>
      </c>
      <c r="G25">
        <v>1177</v>
      </c>
      <c r="H25">
        <v>1073</v>
      </c>
      <c r="I25">
        <v>1124</v>
      </c>
      <c r="L25">
        <f>SUM(D$17:D25)</f>
        <v>12805</v>
      </c>
      <c r="M25">
        <f>SUM(E$17:E25)</f>
        <v>13456</v>
      </c>
      <c r="N25">
        <f>SUM(F$17:F25)</f>
        <v>11622</v>
      </c>
      <c r="O25">
        <f>SUM(G$17:G25)</f>
        <v>11396</v>
      </c>
      <c r="P25">
        <f>SUM(H$17:H25)</f>
        <v>11782</v>
      </c>
      <c r="Q25">
        <f>SUM(I$17:I25)</f>
        <v>11738</v>
      </c>
      <c r="R25">
        <f t="shared" si="2"/>
        <v>11738</v>
      </c>
      <c r="T25" t="s">
        <v>16</v>
      </c>
      <c r="V25">
        <f t="shared" si="3"/>
        <v>1067</v>
      </c>
      <c r="W25">
        <f t="shared" si="3"/>
        <v>1718</v>
      </c>
      <c r="X25">
        <f t="shared" si="3"/>
        <v>-116</v>
      </c>
      <c r="Y25">
        <f t="shared" si="3"/>
        <v>-342</v>
      </c>
      <c r="Z25">
        <f t="shared" si="3"/>
        <v>44</v>
      </c>
      <c r="AA25">
        <f t="shared" si="3"/>
        <v>0</v>
      </c>
    </row>
    <row r="26" spans="2:27" x14ac:dyDescent="0.25">
      <c r="B26" t="s">
        <v>17</v>
      </c>
      <c r="D26">
        <v>1376</v>
      </c>
      <c r="E26">
        <v>1586</v>
      </c>
      <c r="F26">
        <v>1269</v>
      </c>
      <c r="G26">
        <v>1265</v>
      </c>
      <c r="H26">
        <v>1367</v>
      </c>
      <c r="I26">
        <v>1248</v>
      </c>
      <c r="L26">
        <f>SUM(D$17:D26)</f>
        <v>14181</v>
      </c>
      <c r="M26">
        <f>SUM(E$17:E26)</f>
        <v>15042</v>
      </c>
      <c r="N26">
        <f>SUM(F$17:F26)</f>
        <v>12891</v>
      </c>
      <c r="O26">
        <f>SUM(G$17:G26)</f>
        <v>12661</v>
      </c>
      <c r="P26">
        <f>SUM(H$17:H26)</f>
        <v>13149</v>
      </c>
      <c r="Q26">
        <f>SUM(I$17:I26)</f>
        <v>12986</v>
      </c>
      <c r="R26">
        <f t="shared" si="2"/>
        <v>12986</v>
      </c>
      <c r="T26" t="s">
        <v>17</v>
      </c>
      <c r="V26">
        <f t="shared" si="3"/>
        <v>1195</v>
      </c>
      <c r="W26">
        <f t="shared" si="3"/>
        <v>2056</v>
      </c>
      <c r="X26">
        <f t="shared" si="3"/>
        <v>-95</v>
      </c>
      <c r="Y26">
        <f t="shared" si="3"/>
        <v>-325</v>
      </c>
      <c r="Z26">
        <f t="shared" si="3"/>
        <v>163</v>
      </c>
      <c r="AA26">
        <f t="shared" si="3"/>
        <v>0</v>
      </c>
    </row>
    <row r="27" spans="2:27" x14ac:dyDescent="0.25">
      <c r="B27" t="s">
        <v>18</v>
      </c>
      <c r="D27">
        <v>1401</v>
      </c>
      <c r="E27">
        <v>1739</v>
      </c>
      <c r="F27">
        <v>1318</v>
      </c>
      <c r="G27">
        <v>1218</v>
      </c>
      <c r="H27">
        <v>1213</v>
      </c>
      <c r="I27">
        <v>1268</v>
      </c>
      <c r="L27">
        <f>SUM(D$17:D27)</f>
        <v>15582</v>
      </c>
      <c r="M27">
        <f>SUM(E$17:E27)</f>
        <v>16781</v>
      </c>
      <c r="N27">
        <f>SUM(F$17:F27)</f>
        <v>14209</v>
      </c>
      <c r="O27">
        <f>SUM(G$17:G27)</f>
        <v>13879</v>
      </c>
      <c r="P27">
        <f>SUM(H$17:H27)</f>
        <v>14362</v>
      </c>
      <c r="Q27">
        <f>SUM(I$17:I27)</f>
        <v>14254</v>
      </c>
      <c r="R27">
        <f t="shared" si="2"/>
        <v>14254</v>
      </c>
      <c r="T27" t="s">
        <v>18</v>
      </c>
      <c r="V27">
        <f t="shared" si="3"/>
        <v>1328</v>
      </c>
      <c r="W27">
        <f t="shared" si="3"/>
        <v>2527</v>
      </c>
      <c r="X27">
        <f t="shared" si="3"/>
        <v>-45</v>
      </c>
      <c r="Y27">
        <f t="shared" si="3"/>
        <v>-375</v>
      </c>
      <c r="Z27">
        <f t="shared" si="3"/>
        <v>108</v>
      </c>
      <c r="AA27">
        <f t="shared" si="3"/>
        <v>0</v>
      </c>
    </row>
    <row r="28" spans="2:27" x14ac:dyDescent="0.25">
      <c r="B28" t="s">
        <v>19</v>
      </c>
      <c r="D28">
        <v>1663</v>
      </c>
      <c r="E28">
        <v>1667</v>
      </c>
      <c r="F28">
        <v>1514</v>
      </c>
      <c r="G28">
        <v>1359</v>
      </c>
      <c r="H28">
        <v>1312</v>
      </c>
      <c r="I28">
        <v>1224</v>
      </c>
      <c r="L28">
        <f>SUM(D$17:D28)</f>
        <v>17245</v>
      </c>
      <c r="M28">
        <f>SUM(E$17:E28)</f>
        <v>18448</v>
      </c>
      <c r="N28">
        <f>SUM(F$17:F28)</f>
        <v>15723</v>
      </c>
      <c r="O28">
        <f>SUM(G$17:G28)</f>
        <v>15238</v>
      </c>
      <c r="P28">
        <f>SUM(H$17:H28)</f>
        <v>15674</v>
      </c>
      <c r="Q28">
        <f>SUM(I$17:I28)</f>
        <v>15478</v>
      </c>
      <c r="R28">
        <f t="shared" si="2"/>
        <v>15674</v>
      </c>
      <c r="T28" t="s">
        <v>19</v>
      </c>
      <c r="V28">
        <f t="shared" si="3"/>
        <v>1571</v>
      </c>
      <c r="W28">
        <f t="shared" si="3"/>
        <v>2774</v>
      </c>
      <c r="X28">
        <f t="shared" si="3"/>
        <v>49</v>
      </c>
      <c r="Y28">
        <f t="shared" si="3"/>
        <v>-436</v>
      </c>
      <c r="Z28">
        <f t="shared" si="3"/>
        <v>0</v>
      </c>
      <c r="AA28">
        <f t="shared" si="3"/>
        <v>-196</v>
      </c>
    </row>
    <row r="31" spans="2:27" x14ac:dyDescent="0.25">
      <c r="B31" s="3" t="s">
        <v>70</v>
      </c>
      <c r="C31" s="3"/>
    </row>
    <row r="32" spans="2:27" x14ac:dyDescent="0.25">
      <c r="B32" s="3" t="s">
        <v>71</v>
      </c>
      <c r="C32" s="3"/>
    </row>
  </sheetData>
  <hyperlinks>
    <hyperlink ref="A1" location="home!A1" display="home" xr:uid="{AE4A4391-5B54-4795-904E-B345C783BEB9}"/>
    <hyperlink ref="B32" r:id="rId1" xr:uid="{F6A94182-9C10-46BD-9810-1C9955F151C4}"/>
    <hyperlink ref="B31" r:id="rId2" xr:uid="{2233CE39-79F2-4FD2-800A-5D2769A444A0}"/>
  </hyperlink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885BE-D981-45A1-8DA3-DA8502FC0B80}">
  <dimension ref="A1:X31"/>
  <sheetViews>
    <sheetView zoomScaleNormal="100" workbookViewId="0">
      <selection activeCell="B17" sqref="B17:B28"/>
    </sheetView>
  </sheetViews>
  <sheetFormatPr baseColWidth="10" defaultRowHeight="15" x14ac:dyDescent="0.25"/>
  <sheetData>
    <row r="1" spans="1:24" x14ac:dyDescent="0.25">
      <c r="A1" s="3" t="s">
        <v>59</v>
      </c>
      <c r="B1" t="s">
        <v>23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7</v>
      </c>
      <c r="R1" t="s">
        <v>6</v>
      </c>
      <c r="S1" t="s">
        <v>0</v>
      </c>
      <c r="T1" t="s">
        <v>1</v>
      </c>
      <c r="U1" t="s">
        <v>2</v>
      </c>
      <c r="V1" t="s">
        <v>3</v>
      </c>
      <c r="W1" t="s">
        <v>4</v>
      </c>
      <c r="X1" t="s">
        <v>5</v>
      </c>
    </row>
    <row r="2" spans="1:24" x14ac:dyDescent="0.25">
      <c r="B2" t="s">
        <v>8</v>
      </c>
      <c r="C2">
        <v>1326</v>
      </c>
      <c r="D2">
        <v>1321</v>
      </c>
      <c r="E2">
        <v>1508</v>
      </c>
      <c r="F2">
        <v>1462</v>
      </c>
      <c r="G2">
        <v>1609</v>
      </c>
      <c r="H2">
        <v>1683</v>
      </c>
      <c r="J2">
        <f>SUM(C$2:C2)</f>
        <v>1326</v>
      </c>
      <c r="K2">
        <f>SUM(D$2:D2)</f>
        <v>1321</v>
      </c>
      <c r="L2">
        <f>SUM(E$2:E2)</f>
        <v>1508</v>
      </c>
      <c r="M2">
        <f>SUM(F$2:F2)</f>
        <v>1462</v>
      </c>
      <c r="N2">
        <f>SUM(G$2:G2)</f>
        <v>1609</v>
      </c>
      <c r="O2">
        <f>SUM(H$2:H2)</f>
        <v>1683</v>
      </c>
      <c r="P2">
        <f>MEDIAN(K2:O2)</f>
        <v>1508</v>
      </c>
      <c r="R2" t="s">
        <v>8</v>
      </c>
      <c r="S2">
        <f t="shared" ref="S2:X13" si="0">J2-$P2</f>
        <v>-182</v>
      </c>
      <c r="T2">
        <f t="shared" si="0"/>
        <v>-187</v>
      </c>
      <c r="U2">
        <f t="shared" si="0"/>
        <v>0</v>
      </c>
      <c r="V2">
        <f t="shared" si="0"/>
        <v>-46</v>
      </c>
      <c r="W2">
        <f t="shared" si="0"/>
        <v>101</v>
      </c>
      <c r="X2">
        <f t="shared" si="0"/>
        <v>175</v>
      </c>
    </row>
    <row r="3" spans="1:24" x14ac:dyDescent="0.25">
      <c r="B3" t="s">
        <v>9</v>
      </c>
      <c r="C3">
        <v>1214</v>
      </c>
      <c r="D3">
        <v>1286</v>
      </c>
      <c r="E3">
        <v>1344</v>
      </c>
      <c r="F3">
        <v>1393</v>
      </c>
      <c r="G3">
        <v>1492</v>
      </c>
      <c r="H3">
        <v>1581</v>
      </c>
      <c r="J3">
        <f>SUM(C$2:C3)</f>
        <v>2540</v>
      </c>
      <c r="K3">
        <f>SUM(D$2:D3)</f>
        <v>2607</v>
      </c>
      <c r="L3">
        <f>SUM(E$2:E3)</f>
        <v>2852</v>
      </c>
      <c r="M3">
        <f>SUM(F$2:F3)</f>
        <v>2855</v>
      </c>
      <c r="N3">
        <f>SUM(G$2:G3)</f>
        <v>3101</v>
      </c>
      <c r="O3">
        <f>SUM(H$2:H3)</f>
        <v>3264</v>
      </c>
      <c r="P3">
        <f t="shared" ref="P3:P13" si="1">MEDIAN(K3:O3)</f>
        <v>2855</v>
      </c>
      <c r="R3" t="s">
        <v>9</v>
      </c>
      <c r="S3">
        <f t="shared" si="0"/>
        <v>-315</v>
      </c>
      <c r="T3">
        <f t="shared" si="0"/>
        <v>-248</v>
      </c>
      <c r="U3">
        <f t="shared" si="0"/>
        <v>-3</v>
      </c>
      <c r="V3">
        <f t="shared" si="0"/>
        <v>0</v>
      </c>
      <c r="W3">
        <f t="shared" si="0"/>
        <v>246</v>
      </c>
      <c r="X3">
        <f t="shared" si="0"/>
        <v>409</v>
      </c>
    </row>
    <row r="4" spans="1:24" x14ac:dyDescent="0.25">
      <c r="B4" t="s">
        <v>10</v>
      </c>
      <c r="C4">
        <v>1399</v>
      </c>
      <c r="D4">
        <v>1517</v>
      </c>
      <c r="E4">
        <v>1471</v>
      </c>
      <c r="F4">
        <v>1549</v>
      </c>
      <c r="G4">
        <v>1637</v>
      </c>
      <c r="H4">
        <v>1768</v>
      </c>
      <c r="J4">
        <f>SUM(C$2:C4)</f>
        <v>3939</v>
      </c>
      <c r="K4">
        <f>SUM(D$2:D4)</f>
        <v>4124</v>
      </c>
      <c r="L4">
        <f>SUM(E$2:E4)</f>
        <v>4323</v>
      </c>
      <c r="M4">
        <f>SUM(F$2:F4)</f>
        <v>4404</v>
      </c>
      <c r="N4">
        <f>SUM(G$2:G4)</f>
        <v>4738</v>
      </c>
      <c r="O4">
        <f>SUM(H$2:H4)</f>
        <v>5032</v>
      </c>
      <c r="P4">
        <f t="shared" si="1"/>
        <v>4404</v>
      </c>
      <c r="R4" t="s">
        <v>10</v>
      </c>
      <c r="S4">
        <f t="shared" si="0"/>
        <v>-465</v>
      </c>
      <c r="T4">
        <f t="shared" si="0"/>
        <v>-280</v>
      </c>
      <c r="U4">
        <f t="shared" si="0"/>
        <v>-81</v>
      </c>
      <c r="V4">
        <f t="shared" si="0"/>
        <v>0</v>
      </c>
      <c r="W4">
        <f t="shared" si="0"/>
        <v>334</v>
      </c>
      <c r="X4">
        <f t="shared" si="0"/>
        <v>628</v>
      </c>
    </row>
    <row r="5" spans="1:24" x14ac:dyDescent="0.25">
      <c r="B5" t="s">
        <v>11</v>
      </c>
      <c r="C5">
        <v>1260</v>
      </c>
      <c r="D5">
        <v>1362</v>
      </c>
      <c r="E5">
        <v>1551</v>
      </c>
      <c r="F5">
        <v>1541</v>
      </c>
      <c r="G5">
        <v>1646</v>
      </c>
      <c r="H5">
        <v>1746</v>
      </c>
      <c r="J5">
        <f>SUM(C$2:C5)</f>
        <v>5199</v>
      </c>
      <c r="K5">
        <f>SUM(D$2:D5)</f>
        <v>5486</v>
      </c>
      <c r="L5">
        <f>SUM(E$2:E5)</f>
        <v>5874</v>
      </c>
      <c r="M5">
        <f>SUM(F$2:F5)</f>
        <v>5945</v>
      </c>
      <c r="N5">
        <f>SUM(G$2:G5)</f>
        <v>6384</v>
      </c>
      <c r="O5">
        <f>SUM(H$2:H5)</f>
        <v>6778</v>
      </c>
      <c r="P5">
        <f t="shared" si="1"/>
        <v>5945</v>
      </c>
      <c r="R5" t="s">
        <v>11</v>
      </c>
      <c r="S5">
        <f t="shared" si="0"/>
        <v>-746</v>
      </c>
      <c r="T5">
        <f t="shared" si="0"/>
        <v>-459</v>
      </c>
      <c r="U5">
        <f t="shared" si="0"/>
        <v>-71</v>
      </c>
      <c r="V5">
        <f t="shared" si="0"/>
        <v>0</v>
      </c>
      <c r="W5">
        <f t="shared" si="0"/>
        <v>439</v>
      </c>
      <c r="X5">
        <f t="shared" si="0"/>
        <v>833</v>
      </c>
    </row>
    <row r="6" spans="1:24" x14ac:dyDescent="0.25">
      <c r="B6" t="s">
        <v>12</v>
      </c>
      <c r="C6">
        <v>1375</v>
      </c>
      <c r="D6">
        <v>1502</v>
      </c>
      <c r="E6">
        <v>1567</v>
      </c>
      <c r="F6">
        <v>1543</v>
      </c>
      <c r="G6">
        <v>1684</v>
      </c>
      <c r="H6">
        <v>1762</v>
      </c>
      <c r="J6">
        <f>SUM(C$2:C6)</f>
        <v>6574</v>
      </c>
      <c r="K6">
        <f>SUM(D$2:D6)</f>
        <v>6988</v>
      </c>
      <c r="L6">
        <f>SUM(E$2:E6)</f>
        <v>7441</v>
      </c>
      <c r="M6">
        <f>SUM(F$2:F6)</f>
        <v>7488</v>
      </c>
      <c r="N6">
        <f>SUM(G$2:G6)</f>
        <v>8068</v>
      </c>
      <c r="O6">
        <f>SUM(H$2:H6)</f>
        <v>8540</v>
      </c>
      <c r="P6">
        <f t="shared" si="1"/>
        <v>7488</v>
      </c>
      <c r="R6" t="s">
        <v>12</v>
      </c>
      <c r="S6">
        <f t="shared" si="0"/>
        <v>-914</v>
      </c>
      <c r="T6">
        <f t="shared" si="0"/>
        <v>-500</v>
      </c>
      <c r="U6">
        <f t="shared" si="0"/>
        <v>-47</v>
      </c>
      <c r="V6">
        <f t="shared" si="0"/>
        <v>0</v>
      </c>
      <c r="W6">
        <f t="shared" si="0"/>
        <v>580</v>
      </c>
      <c r="X6">
        <f t="shared" si="0"/>
        <v>1052</v>
      </c>
    </row>
    <row r="7" spans="1:24" x14ac:dyDescent="0.25">
      <c r="B7" t="s">
        <v>13</v>
      </c>
      <c r="C7">
        <v>1452</v>
      </c>
      <c r="D7">
        <v>1530</v>
      </c>
      <c r="E7">
        <v>1516</v>
      </c>
      <c r="F7">
        <v>1615</v>
      </c>
      <c r="G7">
        <v>1750</v>
      </c>
      <c r="H7">
        <v>1788</v>
      </c>
      <c r="J7">
        <f>SUM(C$2:C7)</f>
        <v>8026</v>
      </c>
      <c r="K7">
        <f>SUM(D$2:D7)</f>
        <v>8518</v>
      </c>
      <c r="L7">
        <f>SUM(E$2:E7)</f>
        <v>8957</v>
      </c>
      <c r="M7">
        <f>SUM(F$2:F7)</f>
        <v>9103</v>
      </c>
      <c r="N7">
        <f>SUM(G$2:G7)</f>
        <v>9818</v>
      </c>
      <c r="O7">
        <f>SUM(H$2:H7)</f>
        <v>10328</v>
      </c>
      <c r="P7">
        <f t="shared" si="1"/>
        <v>9103</v>
      </c>
      <c r="R7" t="s">
        <v>13</v>
      </c>
      <c r="S7">
        <f t="shared" si="0"/>
        <v>-1077</v>
      </c>
      <c r="T7">
        <f t="shared" si="0"/>
        <v>-585</v>
      </c>
      <c r="U7">
        <f t="shared" si="0"/>
        <v>-146</v>
      </c>
      <c r="V7">
        <f t="shared" si="0"/>
        <v>0</v>
      </c>
      <c r="W7">
        <f t="shared" si="0"/>
        <v>715</v>
      </c>
      <c r="X7">
        <f t="shared" si="0"/>
        <v>1225</v>
      </c>
    </row>
    <row r="8" spans="1:24" x14ac:dyDescent="0.25">
      <c r="B8" t="s">
        <v>14</v>
      </c>
      <c r="C8">
        <v>1416</v>
      </c>
      <c r="D8">
        <v>1636</v>
      </c>
      <c r="E8">
        <v>1545</v>
      </c>
      <c r="F8">
        <v>1790</v>
      </c>
      <c r="G8">
        <v>1807</v>
      </c>
      <c r="H8">
        <v>1957</v>
      </c>
      <c r="J8">
        <f>SUM(C$2:C8)</f>
        <v>9442</v>
      </c>
      <c r="K8">
        <f>SUM(D$2:D8)</f>
        <v>10154</v>
      </c>
      <c r="L8">
        <f>SUM(E$2:E8)</f>
        <v>10502</v>
      </c>
      <c r="M8">
        <f>SUM(F$2:F8)</f>
        <v>10893</v>
      </c>
      <c r="N8">
        <f>SUM(G$2:G8)</f>
        <v>11625</v>
      </c>
      <c r="O8">
        <f>SUM(H$2:H8)</f>
        <v>12285</v>
      </c>
      <c r="P8">
        <f t="shared" si="1"/>
        <v>10893</v>
      </c>
      <c r="R8" t="s">
        <v>14</v>
      </c>
      <c r="S8">
        <f t="shared" si="0"/>
        <v>-1451</v>
      </c>
      <c r="T8">
        <f t="shared" si="0"/>
        <v>-739</v>
      </c>
      <c r="U8">
        <f t="shared" si="0"/>
        <v>-391</v>
      </c>
      <c r="V8">
        <f t="shared" si="0"/>
        <v>0</v>
      </c>
      <c r="W8">
        <f t="shared" si="0"/>
        <v>732</v>
      </c>
      <c r="X8">
        <f t="shared" si="0"/>
        <v>1392</v>
      </c>
    </row>
    <row r="9" spans="1:24" x14ac:dyDescent="0.25">
      <c r="B9" t="s">
        <v>15</v>
      </c>
      <c r="C9">
        <v>1352</v>
      </c>
      <c r="D9">
        <v>1582</v>
      </c>
      <c r="E9">
        <v>1550</v>
      </c>
      <c r="F9">
        <v>1732</v>
      </c>
      <c r="G9">
        <v>1697</v>
      </c>
      <c r="H9">
        <v>1893</v>
      </c>
      <c r="J9">
        <f>SUM(C$2:C9)</f>
        <v>10794</v>
      </c>
      <c r="K9">
        <f>SUM(D$2:D9)</f>
        <v>11736</v>
      </c>
      <c r="L9">
        <f>SUM(E$2:E9)</f>
        <v>12052</v>
      </c>
      <c r="M9">
        <f>SUM(F$2:F9)</f>
        <v>12625</v>
      </c>
      <c r="N9">
        <f>SUM(G$2:G9)</f>
        <v>13322</v>
      </c>
      <c r="O9">
        <f>SUM(H$2:H9)</f>
        <v>14178</v>
      </c>
      <c r="P9">
        <f t="shared" si="1"/>
        <v>12625</v>
      </c>
      <c r="R9" t="s">
        <v>15</v>
      </c>
      <c r="S9">
        <f t="shared" si="0"/>
        <v>-1831</v>
      </c>
      <c r="T9">
        <f t="shared" si="0"/>
        <v>-889</v>
      </c>
      <c r="U9">
        <f t="shared" si="0"/>
        <v>-573</v>
      </c>
      <c r="V9">
        <f t="shared" si="0"/>
        <v>0</v>
      </c>
      <c r="W9">
        <f t="shared" si="0"/>
        <v>697</v>
      </c>
      <c r="X9">
        <f t="shared" si="0"/>
        <v>1553</v>
      </c>
    </row>
    <row r="10" spans="1:24" x14ac:dyDescent="0.25">
      <c r="B10" t="s">
        <v>16</v>
      </c>
      <c r="C10">
        <v>1427</v>
      </c>
      <c r="D10">
        <v>1583</v>
      </c>
      <c r="E10">
        <v>1494</v>
      </c>
      <c r="F10">
        <v>1609</v>
      </c>
      <c r="G10">
        <v>1635</v>
      </c>
      <c r="H10">
        <v>1769</v>
      </c>
      <c r="J10">
        <f>SUM(C$2:C10)</f>
        <v>12221</v>
      </c>
      <c r="K10">
        <f>SUM(D$2:D10)</f>
        <v>13319</v>
      </c>
      <c r="L10">
        <f>SUM(E$2:E10)</f>
        <v>13546</v>
      </c>
      <c r="M10">
        <f>SUM(F$2:F10)</f>
        <v>14234</v>
      </c>
      <c r="N10">
        <f>SUM(G$2:G10)</f>
        <v>14957</v>
      </c>
      <c r="O10">
        <f>SUM(H$2:H10)</f>
        <v>15947</v>
      </c>
      <c r="P10">
        <f t="shared" si="1"/>
        <v>14234</v>
      </c>
      <c r="R10" t="s">
        <v>16</v>
      </c>
      <c r="S10">
        <f t="shared" si="0"/>
        <v>-2013</v>
      </c>
      <c r="T10">
        <f t="shared" si="0"/>
        <v>-915</v>
      </c>
      <c r="U10">
        <f t="shared" si="0"/>
        <v>-688</v>
      </c>
      <c r="V10">
        <f t="shared" si="0"/>
        <v>0</v>
      </c>
      <c r="W10">
        <f t="shared" si="0"/>
        <v>723</v>
      </c>
      <c r="X10">
        <f t="shared" si="0"/>
        <v>1713</v>
      </c>
    </row>
    <row r="11" spans="1:24" x14ac:dyDescent="0.25">
      <c r="B11" t="s">
        <v>17</v>
      </c>
      <c r="C11">
        <v>1192</v>
      </c>
      <c r="D11">
        <v>1388</v>
      </c>
      <c r="E11">
        <v>1376</v>
      </c>
      <c r="F11">
        <v>1560</v>
      </c>
      <c r="G11">
        <v>1506</v>
      </c>
      <c r="H11">
        <v>1752</v>
      </c>
      <c r="J11">
        <f>SUM(C$2:C11)</f>
        <v>13413</v>
      </c>
      <c r="K11">
        <f>SUM(D$2:D11)</f>
        <v>14707</v>
      </c>
      <c r="L11">
        <f>SUM(E$2:E11)</f>
        <v>14922</v>
      </c>
      <c r="M11">
        <f>SUM(F$2:F11)</f>
        <v>15794</v>
      </c>
      <c r="N11">
        <f>SUM(G$2:G11)</f>
        <v>16463</v>
      </c>
      <c r="O11">
        <f>SUM(H$2:H11)</f>
        <v>17699</v>
      </c>
      <c r="P11">
        <f t="shared" si="1"/>
        <v>15794</v>
      </c>
      <c r="R11" t="s">
        <v>17</v>
      </c>
      <c r="S11">
        <f t="shared" si="0"/>
        <v>-2381</v>
      </c>
      <c r="T11">
        <f t="shared" si="0"/>
        <v>-1087</v>
      </c>
      <c r="U11">
        <f t="shared" si="0"/>
        <v>-872</v>
      </c>
      <c r="V11">
        <f t="shared" si="0"/>
        <v>0</v>
      </c>
      <c r="W11">
        <f t="shared" si="0"/>
        <v>669</v>
      </c>
      <c r="X11">
        <f t="shared" si="0"/>
        <v>1905</v>
      </c>
    </row>
    <row r="12" spans="1:24" x14ac:dyDescent="0.25">
      <c r="B12" t="s">
        <v>18</v>
      </c>
      <c r="C12">
        <v>1053</v>
      </c>
      <c r="D12">
        <v>1375</v>
      </c>
      <c r="E12">
        <v>1324</v>
      </c>
      <c r="F12">
        <v>1454</v>
      </c>
      <c r="G12">
        <v>1436</v>
      </c>
      <c r="H12">
        <v>1559</v>
      </c>
      <c r="J12">
        <f>SUM(C$2:C12)</f>
        <v>14466</v>
      </c>
      <c r="K12">
        <f>SUM(D$2:D12)</f>
        <v>16082</v>
      </c>
      <c r="L12">
        <f>SUM(E$2:E12)</f>
        <v>16246</v>
      </c>
      <c r="M12">
        <f>SUM(F$2:F12)</f>
        <v>17248</v>
      </c>
      <c r="N12">
        <f>SUM(G$2:G12)</f>
        <v>17899</v>
      </c>
      <c r="O12">
        <f>SUM(H$2:H12)</f>
        <v>19258</v>
      </c>
      <c r="P12">
        <f t="shared" si="1"/>
        <v>17248</v>
      </c>
      <c r="R12" t="s">
        <v>18</v>
      </c>
      <c r="S12">
        <f t="shared" si="0"/>
        <v>-2782</v>
      </c>
      <c r="T12">
        <f t="shared" si="0"/>
        <v>-1166</v>
      </c>
      <c r="U12">
        <f t="shared" si="0"/>
        <v>-1002</v>
      </c>
      <c r="V12">
        <f t="shared" si="0"/>
        <v>0</v>
      </c>
      <c r="W12">
        <f t="shared" si="0"/>
        <v>651</v>
      </c>
      <c r="X12">
        <f t="shared" si="0"/>
        <v>2010</v>
      </c>
    </row>
    <row r="13" spans="1:24" x14ac:dyDescent="0.25">
      <c r="B13" t="s">
        <v>19</v>
      </c>
      <c r="C13">
        <v>1069</v>
      </c>
      <c r="D13">
        <v>1338</v>
      </c>
      <c r="E13">
        <v>1306</v>
      </c>
      <c r="F13">
        <v>1538</v>
      </c>
      <c r="G13">
        <v>1415</v>
      </c>
      <c r="H13">
        <v>1570</v>
      </c>
      <c r="J13">
        <f>SUM(C$2:C13)</f>
        <v>15535</v>
      </c>
      <c r="K13">
        <f>SUM(D$2:D13)</f>
        <v>17420</v>
      </c>
      <c r="L13">
        <f>SUM(E$2:E13)</f>
        <v>17552</v>
      </c>
      <c r="M13">
        <f>SUM(F$2:F13)</f>
        <v>18786</v>
      </c>
      <c r="N13">
        <f>SUM(G$2:G13)</f>
        <v>19314</v>
      </c>
      <c r="O13">
        <f>SUM(H$2:H13)</f>
        <v>20828</v>
      </c>
      <c r="P13">
        <f t="shared" si="1"/>
        <v>18786</v>
      </c>
      <c r="R13" t="s">
        <v>19</v>
      </c>
      <c r="S13">
        <f t="shared" si="0"/>
        <v>-3251</v>
      </c>
      <c r="T13">
        <f t="shared" si="0"/>
        <v>-1366</v>
      </c>
      <c r="U13">
        <f t="shared" si="0"/>
        <v>-1234</v>
      </c>
      <c r="V13">
        <f t="shared" si="0"/>
        <v>0</v>
      </c>
      <c r="W13">
        <f t="shared" si="0"/>
        <v>528</v>
      </c>
      <c r="X13">
        <f t="shared" si="0"/>
        <v>2042</v>
      </c>
    </row>
    <row r="16" spans="1:24" x14ac:dyDescent="0.25">
      <c r="B16" t="s">
        <v>22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J16" t="s">
        <v>0</v>
      </c>
      <c r="K16" t="s">
        <v>1</v>
      </c>
      <c r="L16" t="s">
        <v>2</v>
      </c>
      <c r="M16" t="s">
        <v>3</v>
      </c>
      <c r="N16" t="s">
        <v>4</v>
      </c>
      <c r="O16" t="s">
        <v>5</v>
      </c>
      <c r="P16" t="s">
        <v>7</v>
      </c>
      <c r="R16" t="s">
        <v>6</v>
      </c>
      <c r="S16" t="s">
        <v>0</v>
      </c>
      <c r="T16" t="s">
        <v>1</v>
      </c>
      <c r="U16" t="s">
        <v>2</v>
      </c>
      <c r="V16" t="s">
        <v>3</v>
      </c>
      <c r="W16" t="s">
        <v>4</v>
      </c>
      <c r="X16" t="s">
        <v>5</v>
      </c>
    </row>
    <row r="17" spans="2:24" x14ac:dyDescent="0.25">
      <c r="B17" t="s">
        <v>8</v>
      </c>
      <c r="C17">
        <v>2908</v>
      </c>
      <c r="D17">
        <v>3569</v>
      </c>
      <c r="E17">
        <v>2535</v>
      </c>
      <c r="F17">
        <v>2853</v>
      </c>
      <c r="G17">
        <v>2592</v>
      </c>
      <c r="H17">
        <v>2700</v>
      </c>
      <c r="J17">
        <f>SUM(C$17:C17)</f>
        <v>2908</v>
      </c>
      <c r="K17">
        <f>SUM(D$17:D17)</f>
        <v>3569</v>
      </c>
      <c r="L17">
        <f>SUM(E$17:E17)</f>
        <v>2535</v>
      </c>
      <c r="M17">
        <f>SUM(F$17:F17)</f>
        <v>2853</v>
      </c>
      <c r="N17">
        <f>SUM(G$17:G17)</f>
        <v>2592</v>
      </c>
      <c r="O17">
        <f>SUM(H$17:H17)</f>
        <v>2700</v>
      </c>
      <c r="P17">
        <f t="shared" ref="P17:P28" si="2">MEDIAN(K17:O17)</f>
        <v>2700</v>
      </c>
      <c r="R17" t="s">
        <v>8</v>
      </c>
      <c r="S17">
        <f t="shared" ref="S17:X28" si="3">J17-$P17</f>
        <v>208</v>
      </c>
      <c r="T17">
        <f t="shared" si="3"/>
        <v>869</v>
      </c>
      <c r="U17">
        <f t="shared" si="3"/>
        <v>-165</v>
      </c>
      <c r="V17">
        <f t="shared" si="3"/>
        <v>153</v>
      </c>
      <c r="W17">
        <f t="shared" si="3"/>
        <v>-108</v>
      </c>
      <c r="X17">
        <f t="shared" si="3"/>
        <v>0</v>
      </c>
    </row>
    <row r="18" spans="2:24" x14ac:dyDescent="0.25">
      <c r="B18" t="s">
        <v>9</v>
      </c>
      <c r="C18">
        <v>2727</v>
      </c>
      <c r="D18">
        <v>2824</v>
      </c>
      <c r="E18">
        <v>2219</v>
      </c>
      <c r="F18">
        <v>2389</v>
      </c>
      <c r="G18">
        <v>2439</v>
      </c>
      <c r="H18">
        <v>2619</v>
      </c>
      <c r="J18">
        <f>SUM(C$17:C18)</f>
        <v>5635</v>
      </c>
      <c r="K18">
        <f>SUM(D$17:D18)</f>
        <v>6393</v>
      </c>
      <c r="L18">
        <f>SUM(E$17:E18)</f>
        <v>4754</v>
      </c>
      <c r="M18">
        <f>SUM(F$17:F18)</f>
        <v>5242</v>
      </c>
      <c r="N18">
        <f>SUM(G$17:G18)</f>
        <v>5031</v>
      </c>
      <c r="O18">
        <f>SUM(H$17:H18)</f>
        <v>5319</v>
      </c>
      <c r="P18">
        <f t="shared" si="2"/>
        <v>5242</v>
      </c>
      <c r="R18" t="s">
        <v>9</v>
      </c>
      <c r="S18">
        <f t="shared" si="3"/>
        <v>393</v>
      </c>
      <c r="T18">
        <f t="shared" si="3"/>
        <v>1151</v>
      </c>
      <c r="U18">
        <f t="shared" si="3"/>
        <v>-488</v>
      </c>
      <c r="V18">
        <f t="shared" si="3"/>
        <v>0</v>
      </c>
      <c r="W18">
        <f t="shared" si="3"/>
        <v>-211</v>
      </c>
      <c r="X18">
        <f t="shared" si="3"/>
        <v>77</v>
      </c>
    </row>
    <row r="19" spans="2:24" x14ac:dyDescent="0.25">
      <c r="B19" t="s">
        <v>10</v>
      </c>
      <c r="C19">
        <v>2968</v>
      </c>
      <c r="D19">
        <v>2695</v>
      </c>
      <c r="E19">
        <v>2379</v>
      </c>
      <c r="F19">
        <v>2466</v>
      </c>
      <c r="G19">
        <v>3068</v>
      </c>
      <c r="H19">
        <v>2671</v>
      </c>
      <c r="J19">
        <f>SUM(C$17:C19)</f>
        <v>8603</v>
      </c>
      <c r="K19">
        <f>SUM(D$17:D19)</f>
        <v>9088</v>
      </c>
      <c r="L19">
        <f>SUM(E$17:E19)</f>
        <v>7133</v>
      </c>
      <c r="M19">
        <f>SUM(F$17:F19)</f>
        <v>7708</v>
      </c>
      <c r="N19">
        <f>SUM(G$17:G19)</f>
        <v>8099</v>
      </c>
      <c r="O19">
        <f>SUM(H$17:H19)</f>
        <v>7990</v>
      </c>
      <c r="P19">
        <f t="shared" si="2"/>
        <v>7990</v>
      </c>
      <c r="R19" t="s">
        <v>10</v>
      </c>
      <c r="S19">
        <f t="shared" si="3"/>
        <v>613</v>
      </c>
      <c r="T19">
        <f t="shared" si="3"/>
        <v>1098</v>
      </c>
      <c r="U19">
        <f t="shared" si="3"/>
        <v>-857</v>
      </c>
      <c r="V19">
        <f t="shared" si="3"/>
        <v>-282</v>
      </c>
      <c r="W19">
        <f t="shared" si="3"/>
        <v>109</v>
      </c>
      <c r="X19">
        <f t="shared" si="3"/>
        <v>0</v>
      </c>
    </row>
    <row r="20" spans="2:24" x14ac:dyDescent="0.25">
      <c r="B20" t="s">
        <v>11</v>
      </c>
      <c r="C20">
        <v>2467</v>
      </c>
      <c r="D20">
        <v>2562</v>
      </c>
      <c r="E20">
        <v>2319</v>
      </c>
      <c r="F20">
        <v>2299</v>
      </c>
      <c r="G20">
        <v>2545</v>
      </c>
      <c r="H20">
        <v>2400</v>
      </c>
      <c r="J20">
        <f>SUM(C$17:C20)</f>
        <v>11070</v>
      </c>
      <c r="K20">
        <f>SUM(D$17:D20)</f>
        <v>11650</v>
      </c>
      <c r="L20">
        <f>SUM(E$17:E20)</f>
        <v>9452</v>
      </c>
      <c r="M20">
        <f>SUM(F$17:F20)</f>
        <v>10007</v>
      </c>
      <c r="N20">
        <f>SUM(G$17:G20)</f>
        <v>10644</v>
      </c>
      <c r="O20">
        <f>SUM(H$17:H20)</f>
        <v>10390</v>
      </c>
      <c r="P20">
        <f t="shared" si="2"/>
        <v>10390</v>
      </c>
      <c r="R20" t="s">
        <v>11</v>
      </c>
      <c r="S20">
        <f t="shared" si="3"/>
        <v>680</v>
      </c>
      <c r="T20">
        <f t="shared" si="3"/>
        <v>1260</v>
      </c>
      <c r="U20">
        <f t="shared" si="3"/>
        <v>-938</v>
      </c>
      <c r="V20">
        <f t="shared" si="3"/>
        <v>-383</v>
      </c>
      <c r="W20">
        <f t="shared" si="3"/>
        <v>254</v>
      </c>
      <c r="X20">
        <f t="shared" si="3"/>
        <v>0</v>
      </c>
    </row>
    <row r="21" spans="2:24" x14ac:dyDescent="0.25">
      <c r="B21" t="s">
        <v>12</v>
      </c>
      <c r="C21">
        <v>2357</v>
      </c>
      <c r="D21">
        <v>2703</v>
      </c>
      <c r="E21">
        <v>2321</v>
      </c>
      <c r="F21">
        <v>2245</v>
      </c>
      <c r="G21">
        <v>2337</v>
      </c>
      <c r="H21">
        <v>2352</v>
      </c>
      <c r="J21">
        <f>SUM(C$17:C21)</f>
        <v>13427</v>
      </c>
      <c r="K21">
        <f>SUM(D$17:D21)</f>
        <v>14353</v>
      </c>
      <c r="L21">
        <f>SUM(E$17:E21)</f>
        <v>11773</v>
      </c>
      <c r="M21">
        <f>SUM(F$17:F21)</f>
        <v>12252</v>
      </c>
      <c r="N21">
        <f>SUM(G$17:G21)</f>
        <v>12981</v>
      </c>
      <c r="O21">
        <f>SUM(H$17:H21)</f>
        <v>12742</v>
      </c>
      <c r="P21">
        <f t="shared" si="2"/>
        <v>12742</v>
      </c>
      <c r="R21" t="s">
        <v>12</v>
      </c>
      <c r="S21">
        <f t="shared" si="3"/>
        <v>685</v>
      </c>
      <c r="T21">
        <f t="shared" si="3"/>
        <v>1611</v>
      </c>
      <c r="U21">
        <f t="shared" si="3"/>
        <v>-969</v>
      </c>
      <c r="V21">
        <f t="shared" si="3"/>
        <v>-490</v>
      </c>
      <c r="W21">
        <f t="shared" si="3"/>
        <v>239</v>
      </c>
      <c r="X21">
        <f t="shared" si="3"/>
        <v>0</v>
      </c>
    </row>
    <row r="22" spans="2:24" x14ac:dyDescent="0.25">
      <c r="B22" t="s">
        <v>13</v>
      </c>
      <c r="C22">
        <v>2297</v>
      </c>
      <c r="D22">
        <v>2660</v>
      </c>
      <c r="E22">
        <v>2246</v>
      </c>
      <c r="F22">
        <v>2088</v>
      </c>
      <c r="G22">
        <v>2050</v>
      </c>
      <c r="H22">
        <v>2194</v>
      </c>
      <c r="J22">
        <f>SUM(C$17:C22)</f>
        <v>15724</v>
      </c>
      <c r="K22">
        <f>SUM(D$17:D22)</f>
        <v>17013</v>
      </c>
      <c r="L22">
        <f>SUM(E$17:E22)</f>
        <v>14019</v>
      </c>
      <c r="M22">
        <f>SUM(F$17:F22)</f>
        <v>14340</v>
      </c>
      <c r="N22">
        <f>SUM(G$17:G22)</f>
        <v>15031</v>
      </c>
      <c r="O22">
        <f>SUM(H$17:H22)</f>
        <v>14936</v>
      </c>
      <c r="P22">
        <f t="shared" si="2"/>
        <v>14936</v>
      </c>
      <c r="R22" t="s">
        <v>13</v>
      </c>
      <c r="S22">
        <f t="shared" si="3"/>
        <v>788</v>
      </c>
      <c r="T22">
        <f t="shared" si="3"/>
        <v>2077</v>
      </c>
      <c r="U22">
        <f t="shared" si="3"/>
        <v>-917</v>
      </c>
      <c r="V22">
        <f t="shared" si="3"/>
        <v>-596</v>
      </c>
      <c r="W22">
        <f t="shared" si="3"/>
        <v>95</v>
      </c>
      <c r="X22">
        <f t="shared" si="3"/>
        <v>0</v>
      </c>
    </row>
    <row r="23" spans="2:24" x14ac:dyDescent="0.25">
      <c r="B23" t="s">
        <v>14</v>
      </c>
      <c r="C23">
        <v>2210</v>
      </c>
      <c r="D23">
        <v>2546</v>
      </c>
      <c r="E23">
        <v>2205</v>
      </c>
      <c r="F23">
        <v>2214</v>
      </c>
      <c r="G23">
        <v>2391</v>
      </c>
      <c r="H23">
        <v>2209</v>
      </c>
      <c r="J23">
        <f>SUM(C$17:C23)</f>
        <v>17934</v>
      </c>
      <c r="K23">
        <f>SUM(D$17:D23)</f>
        <v>19559</v>
      </c>
      <c r="L23">
        <f>SUM(E$17:E23)</f>
        <v>16224</v>
      </c>
      <c r="M23">
        <f>SUM(F$17:F23)</f>
        <v>16554</v>
      </c>
      <c r="N23">
        <f>SUM(G$17:G23)</f>
        <v>17422</v>
      </c>
      <c r="O23">
        <f>SUM(H$17:H23)</f>
        <v>17145</v>
      </c>
      <c r="P23">
        <f t="shared" si="2"/>
        <v>17145</v>
      </c>
      <c r="R23" t="s">
        <v>14</v>
      </c>
      <c r="S23">
        <f t="shared" si="3"/>
        <v>789</v>
      </c>
      <c r="T23">
        <f t="shared" si="3"/>
        <v>2414</v>
      </c>
      <c r="U23">
        <f t="shared" si="3"/>
        <v>-921</v>
      </c>
      <c r="V23">
        <f t="shared" si="3"/>
        <v>-591</v>
      </c>
      <c r="W23">
        <f t="shared" si="3"/>
        <v>277</v>
      </c>
      <c r="X23">
        <f t="shared" si="3"/>
        <v>0</v>
      </c>
    </row>
    <row r="24" spans="2:24" x14ac:dyDescent="0.25">
      <c r="B24" t="s">
        <v>15</v>
      </c>
      <c r="C24">
        <v>2287</v>
      </c>
      <c r="D24">
        <v>2322</v>
      </c>
      <c r="E24">
        <v>2247</v>
      </c>
      <c r="F24">
        <v>2031</v>
      </c>
      <c r="G24">
        <v>2156</v>
      </c>
      <c r="H24">
        <v>2121</v>
      </c>
      <c r="J24">
        <f>SUM(C$17:C24)</f>
        <v>20221</v>
      </c>
      <c r="K24">
        <f>SUM(D$17:D24)</f>
        <v>21881</v>
      </c>
      <c r="L24">
        <f>SUM(E$17:E24)</f>
        <v>18471</v>
      </c>
      <c r="M24">
        <f>SUM(F$17:F24)</f>
        <v>18585</v>
      </c>
      <c r="N24">
        <f>SUM(G$17:G24)</f>
        <v>19578</v>
      </c>
      <c r="O24">
        <f>SUM(H$17:H24)</f>
        <v>19266</v>
      </c>
      <c r="P24">
        <f t="shared" si="2"/>
        <v>19266</v>
      </c>
      <c r="R24" t="s">
        <v>15</v>
      </c>
      <c r="S24">
        <f t="shared" si="3"/>
        <v>955</v>
      </c>
      <c r="T24">
        <f t="shared" si="3"/>
        <v>2615</v>
      </c>
      <c r="U24">
        <f t="shared" si="3"/>
        <v>-795</v>
      </c>
      <c r="V24">
        <f t="shared" si="3"/>
        <v>-681</v>
      </c>
      <c r="W24">
        <f t="shared" si="3"/>
        <v>312</v>
      </c>
      <c r="X24">
        <f t="shared" si="3"/>
        <v>0</v>
      </c>
    </row>
    <row r="25" spans="2:24" x14ac:dyDescent="0.25">
      <c r="B25" t="s">
        <v>16</v>
      </c>
      <c r="C25">
        <v>2290</v>
      </c>
      <c r="D25">
        <v>2533</v>
      </c>
      <c r="E25">
        <v>2161</v>
      </c>
      <c r="F25">
        <v>2164</v>
      </c>
      <c r="G25">
        <v>2147</v>
      </c>
      <c r="H25">
        <v>2247</v>
      </c>
      <c r="J25">
        <f>SUM(C$17:C25)</f>
        <v>22511</v>
      </c>
      <c r="K25">
        <f>SUM(D$17:D25)</f>
        <v>24414</v>
      </c>
      <c r="L25">
        <f>SUM(E$17:E25)</f>
        <v>20632</v>
      </c>
      <c r="M25">
        <f>SUM(F$17:F25)</f>
        <v>20749</v>
      </c>
      <c r="N25">
        <f>SUM(G$17:G25)</f>
        <v>21725</v>
      </c>
      <c r="O25">
        <f>SUM(H$17:H25)</f>
        <v>21513</v>
      </c>
      <c r="P25">
        <f t="shared" si="2"/>
        <v>21513</v>
      </c>
      <c r="R25" t="s">
        <v>16</v>
      </c>
      <c r="S25">
        <f t="shared" si="3"/>
        <v>998</v>
      </c>
      <c r="T25">
        <f t="shared" si="3"/>
        <v>2901</v>
      </c>
      <c r="U25">
        <f t="shared" si="3"/>
        <v>-881</v>
      </c>
      <c r="V25">
        <f t="shared" si="3"/>
        <v>-764</v>
      </c>
      <c r="W25">
        <f t="shared" si="3"/>
        <v>212</v>
      </c>
      <c r="X25">
        <f t="shared" si="3"/>
        <v>0</v>
      </c>
    </row>
    <row r="26" spans="2:24" x14ac:dyDescent="0.25">
      <c r="B26" t="s">
        <v>17</v>
      </c>
      <c r="C26">
        <v>2503</v>
      </c>
      <c r="D26">
        <v>3581</v>
      </c>
      <c r="E26">
        <v>2401</v>
      </c>
      <c r="F26">
        <v>2291</v>
      </c>
      <c r="G26">
        <v>2292</v>
      </c>
      <c r="H26">
        <v>2371</v>
      </c>
      <c r="J26">
        <f>SUM(C$17:C26)</f>
        <v>25014</v>
      </c>
      <c r="K26">
        <f>SUM(D$17:D26)</f>
        <v>27995</v>
      </c>
      <c r="L26">
        <f>SUM(E$17:E26)</f>
        <v>23033</v>
      </c>
      <c r="M26">
        <f>SUM(F$17:F26)</f>
        <v>23040</v>
      </c>
      <c r="N26">
        <f>SUM(G$17:G26)</f>
        <v>24017</v>
      </c>
      <c r="O26">
        <f>SUM(H$17:H26)</f>
        <v>23884</v>
      </c>
      <c r="P26">
        <f t="shared" si="2"/>
        <v>23884</v>
      </c>
      <c r="R26" t="s">
        <v>17</v>
      </c>
      <c r="S26">
        <f t="shared" si="3"/>
        <v>1130</v>
      </c>
      <c r="T26">
        <f t="shared" si="3"/>
        <v>4111</v>
      </c>
      <c r="U26">
        <f t="shared" si="3"/>
        <v>-851</v>
      </c>
      <c r="V26">
        <f t="shared" si="3"/>
        <v>-844</v>
      </c>
      <c r="W26">
        <f t="shared" si="3"/>
        <v>133</v>
      </c>
      <c r="X26">
        <f t="shared" si="3"/>
        <v>0</v>
      </c>
    </row>
    <row r="27" spans="2:24" x14ac:dyDescent="0.25">
      <c r="B27" t="s">
        <v>18</v>
      </c>
      <c r="C27">
        <v>2375</v>
      </c>
      <c r="D27">
        <v>3597</v>
      </c>
      <c r="E27">
        <v>2542</v>
      </c>
      <c r="F27">
        <v>2174</v>
      </c>
      <c r="G27">
        <v>2245</v>
      </c>
      <c r="H27">
        <v>2343</v>
      </c>
      <c r="J27">
        <f>SUM(C$17:C27)</f>
        <v>27389</v>
      </c>
      <c r="K27">
        <f>SUM(D$17:D27)</f>
        <v>31592</v>
      </c>
      <c r="L27">
        <f>SUM(E$17:E27)</f>
        <v>25575</v>
      </c>
      <c r="M27">
        <f>SUM(F$17:F27)</f>
        <v>25214</v>
      </c>
      <c r="N27">
        <f>SUM(G$17:G27)</f>
        <v>26262</v>
      </c>
      <c r="O27">
        <f>SUM(H$17:H27)</f>
        <v>26227</v>
      </c>
      <c r="P27">
        <f t="shared" si="2"/>
        <v>26227</v>
      </c>
      <c r="R27" t="s">
        <v>18</v>
      </c>
      <c r="S27">
        <f t="shared" si="3"/>
        <v>1162</v>
      </c>
      <c r="T27">
        <f t="shared" si="3"/>
        <v>5365</v>
      </c>
      <c r="U27">
        <f t="shared" si="3"/>
        <v>-652</v>
      </c>
      <c r="V27">
        <f t="shared" si="3"/>
        <v>-1013</v>
      </c>
      <c r="W27">
        <f t="shared" si="3"/>
        <v>35</v>
      </c>
      <c r="X27">
        <f t="shared" si="3"/>
        <v>0</v>
      </c>
    </row>
    <row r="28" spans="2:24" x14ac:dyDescent="0.25">
      <c r="B28" t="s">
        <v>19</v>
      </c>
      <c r="C28">
        <v>2957</v>
      </c>
      <c r="D28">
        <v>3008</v>
      </c>
      <c r="E28">
        <v>3279</v>
      </c>
      <c r="F28">
        <v>2505</v>
      </c>
      <c r="G28">
        <v>2558</v>
      </c>
      <c r="H28">
        <v>2530</v>
      </c>
      <c r="J28">
        <f>SUM(C$17:C28)</f>
        <v>30346</v>
      </c>
      <c r="K28">
        <f>SUM(D$17:D28)</f>
        <v>34600</v>
      </c>
      <c r="L28">
        <f>SUM(E$17:E28)</f>
        <v>28854</v>
      </c>
      <c r="M28">
        <f>SUM(F$17:F28)</f>
        <v>27719</v>
      </c>
      <c r="N28">
        <f>SUM(G$17:G28)</f>
        <v>28820</v>
      </c>
      <c r="O28">
        <f>SUM(H$17:H28)</f>
        <v>28757</v>
      </c>
      <c r="P28">
        <f t="shared" si="2"/>
        <v>28820</v>
      </c>
      <c r="R28" t="s">
        <v>19</v>
      </c>
      <c r="S28">
        <f t="shared" si="3"/>
        <v>1526</v>
      </c>
      <c r="T28">
        <f t="shared" si="3"/>
        <v>5780</v>
      </c>
      <c r="U28">
        <f t="shared" si="3"/>
        <v>34</v>
      </c>
      <c r="V28">
        <f t="shared" si="3"/>
        <v>-1101</v>
      </c>
      <c r="W28">
        <f t="shared" si="3"/>
        <v>0</v>
      </c>
      <c r="X28">
        <f t="shared" si="3"/>
        <v>-63</v>
      </c>
    </row>
    <row r="31" spans="2:24" x14ac:dyDescent="0.25">
      <c r="B31" s="3" t="s">
        <v>74</v>
      </c>
    </row>
  </sheetData>
  <hyperlinks>
    <hyperlink ref="A1" location="home!A1" display="home" xr:uid="{2AD82786-45C1-41FD-843E-E4B3F8873F99}"/>
    <hyperlink ref="B31" r:id="rId1" xr:uid="{B176858E-FE46-4752-A600-CD2DF5C8138E}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1AC62-29EA-40D6-AA4D-531AEEC9B5DC}">
  <dimension ref="A1:AA31"/>
  <sheetViews>
    <sheetView zoomScaleNormal="100" workbookViewId="0">
      <selection activeCell="B17" sqref="B17:B28"/>
    </sheetView>
  </sheetViews>
  <sheetFormatPr baseColWidth="10" defaultRowHeight="15" x14ac:dyDescent="0.25"/>
  <sheetData>
    <row r="1" spans="1:27" x14ac:dyDescent="0.25">
      <c r="A1" s="3" t="s">
        <v>59</v>
      </c>
      <c r="B1" t="s">
        <v>23</v>
      </c>
      <c r="C1" t="s">
        <v>129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129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129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</row>
    <row r="2" spans="1:27" x14ac:dyDescent="0.25">
      <c r="B2" t="s">
        <v>8</v>
      </c>
      <c r="C2">
        <v>1533</v>
      </c>
      <c r="D2">
        <v>1501</v>
      </c>
      <c r="E2">
        <v>1768</v>
      </c>
      <c r="F2">
        <v>2180</v>
      </c>
      <c r="G2">
        <v>2264</v>
      </c>
      <c r="H2">
        <v>2401</v>
      </c>
      <c r="I2">
        <v>2390</v>
      </c>
      <c r="K2">
        <f>SUM(C$2:C2)</f>
        <v>1533</v>
      </c>
      <c r="L2">
        <f>SUM(D$2:D2)</f>
        <v>1501</v>
      </c>
      <c r="M2">
        <f>SUM(E$2:E2)</f>
        <v>1768</v>
      </c>
      <c r="N2">
        <f>SUM(F$2:F2)</f>
        <v>2180</v>
      </c>
      <c r="O2">
        <f>SUM(G$2:G2)</f>
        <v>2264</v>
      </c>
      <c r="P2">
        <f>SUM(H$2:H2)</f>
        <v>2401</v>
      </c>
      <c r="Q2">
        <f>SUM(I$2:I2)</f>
        <v>2390</v>
      </c>
      <c r="R2">
        <f>MEDIAN(M2:Q2)</f>
        <v>2264</v>
      </c>
      <c r="T2" t="s">
        <v>8</v>
      </c>
      <c r="U2">
        <f t="shared" ref="U2:AA13" si="0">K2-$R2</f>
        <v>-731</v>
      </c>
      <c r="V2">
        <f t="shared" si="0"/>
        <v>-763</v>
      </c>
      <c r="W2">
        <f t="shared" si="0"/>
        <v>-496</v>
      </c>
      <c r="X2">
        <f t="shared" si="0"/>
        <v>-84</v>
      </c>
      <c r="Y2">
        <f t="shared" si="0"/>
        <v>0</v>
      </c>
      <c r="Z2">
        <f t="shared" si="0"/>
        <v>137</v>
      </c>
      <c r="AA2">
        <f t="shared" si="0"/>
        <v>126</v>
      </c>
    </row>
    <row r="3" spans="1:27" x14ac:dyDescent="0.25">
      <c r="B3" t="s">
        <v>9</v>
      </c>
      <c r="D3">
        <v>1624</v>
      </c>
      <c r="E3">
        <v>1719</v>
      </c>
      <c r="F3">
        <v>1913</v>
      </c>
      <c r="G3">
        <v>2017</v>
      </c>
      <c r="H3">
        <v>2102</v>
      </c>
      <c r="I3">
        <v>2179</v>
      </c>
      <c r="L3">
        <f>SUM(D$2:D3)</f>
        <v>3125</v>
      </c>
      <c r="M3">
        <f>SUM(E$2:E3)</f>
        <v>3487</v>
      </c>
      <c r="N3">
        <f>SUM(F$2:F3)</f>
        <v>4093</v>
      </c>
      <c r="O3">
        <f>SUM(G$2:G3)</f>
        <v>4281</v>
      </c>
      <c r="P3">
        <f>SUM(H$2:H3)</f>
        <v>4503</v>
      </c>
      <c r="Q3">
        <f>SUM(I$2:I3)</f>
        <v>4569</v>
      </c>
      <c r="R3">
        <f t="shared" ref="R3:R13" si="1">MEDIAN(M3:Q3)</f>
        <v>4281</v>
      </c>
      <c r="T3" t="s">
        <v>9</v>
      </c>
      <c r="V3">
        <f t="shared" si="0"/>
        <v>-1156</v>
      </c>
      <c r="W3">
        <f t="shared" si="0"/>
        <v>-794</v>
      </c>
      <c r="X3">
        <f t="shared" si="0"/>
        <v>-188</v>
      </c>
      <c r="Y3">
        <f t="shared" si="0"/>
        <v>0</v>
      </c>
      <c r="Z3">
        <f t="shared" si="0"/>
        <v>222</v>
      </c>
      <c r="AA3">
        <f t="shared" si="0"/>
        <v>288</v>
      </c>
    </row>
    <row r="4" spans="1:27" x14ac:dyDescent="0.25">
      <c r="B4" t="s">
        <v>10</v>
      </c>
      <c r="D4">
        <v>1809</v>
      </c>
      <c r="E4">
        <v>1975</v>
      </c>
      <c r="F4">
        <v>2010</v>
      </c>
      <c r="G4">
        <v>2250</v>
      </c>
      <c r="H4">
        <v>2371</v>
      </c>
      <c r="I4">
        <v>2400</v>
      </c>
      <c r="L4">
        <f>SUM(D$2:D4)</f>
        <v>4934</v>
      </c>
      <c r="M4">
        <f>SUM(E$2:E4)</f>
        <v>5462</v>
      </c>
      <c r="N4">
        <f>SUM(F$2:F4)</f>
        <v>6103</v>
      </c>
      <c r="O4">
        <f>SUM(G$2:G4)</f>
        <v>6531</v>
      </c>
      <c r="P4">
        <f>SUM(H$2:H4)</f>
        <v>6874</v>
      </c>
      <c r="Q4">
        <f>SUM(I$2:I4)</f>
        <v>6969</v>
      </c>
      <c r="R4">
        <f t="shared" si="1"/>
        <v>6531</v>
      </c>
      <c r="T4" t="s">
        <v>10</v>
      </c>
      <c r="V4">
        <f t="shared" si="0"/>
        <v>-1597</v>
      </c>
      <c r="W4">
        <f t="shared" si="0"/>
        <v>-1069</v>
      </c>
      <c r="X4">
        <f t="shared" si="0"/>
        <v>-428</v>
      </c>
      <c r="Y4">
        <f t="shared" si="0"/>
        <v>0</v>
      </c>
      <c r="Z4">
        <f t="shared" si="0"/>
        <v>343</v>
      </c>
      <c r="AA4">
        <f t="shared" si="0"/>
        <v>438</v>
      </c>
    </row>
    <row r="5" spans="1:27" x14ac:dyDescent="0.25">
      <c r="B5" t="s">
        <v>11</v>
      </c>
      <c r="D5">
        <v>1781</v>
      </c>
      <c r="E5">
        <v>1944</v>
      </c>
      <c r="F5">
        <v>2115</v>
      </c>
      <c r="G5">
        <v>2275</v>
      </c>
      <c r="H5">
        <v>2307</v>
      </c>
      <c r="I5">
        <v>2272</v>
      </c>
      <c r="L5">
        <f>SUM(D$2:D5)</f>
        <v>6715</v>
      </c>
      <c r="M5">
        <f>SUM(E$2:E5)</f>
        <v>7406</v>
      </c>
      <c r="N5">
        <f>SUM(F$2:F5)</f>
        <v>8218</v>
      </c>
      <c r="O5">
        <f>SUM(G$2:G5)</f>
        <v>8806</v>
      </c>
      <c r="P5">
        <f>SUM(H$2:H5)</f>
        <v>9181</v>
      </c>
      <c r="Q5">
        <f>SUM(I$2:I5)</f>
        <v>9241</v>
      </c>
      <c r="R5">
        <f t="shared" si="1"/>
        <v>8806</v>
      </c>
      <c r="T5" t="s">
        <v>11</v>
      </c>
      <c r="V5">
        <f t="shared" si="0"/>
        <v>-2091</v>
      </c>
      <c r="W5">
        <f t="shared" si="0"/>
        <v>-1400</v>
      </c>
      <c r="X5">
        <f t="shared" si="0"/>
        <v>-588</v>
      </c>
      <c r="Y5">
        <f t="shared" si="0"/>
        <v>0</v>
      </c>
      <c r="Z5">
        <f t="shared" si="0"/>
        <v>375</v>
      </c>
      <c r="AA5">
        <f t="shared" si="0"/>
        <v>435</v>
      </c>
    </row>
    <row r="6" spans="1:27" x14ac:dyDescent="0.25">
      <c r="B6" t="s">
        <v>12</v>
      </c>
      <c r="D6">
        <v>2057</v>
      </c>
      <c r="E6">
        <v>2154</v>
      </c>
      <c r="F6">
        <v>2188</v>
      </c>
      <c r="G6">
        <v>2387</v>
      </c>
      <c r="H6">
        <v>2498</v>
      </c>
      <c r="I6">
        <v>2511</v>
      </c>
      <c r="L6">
        <f>SUM(D$2:D6)</f>
        <v>8772</v>
      </c>
      <c r="M6">
        <f>SUM(E$2:E6)</f>
        <v>9560</v>
      </c>
      <c r="N6">
        <f>SUM(F$2:F6)</f>
        <v>10406</v>
      </c>
      <c r="O6">
        <f>SUM(G$2:G6)</f>
        <v>11193</v>
      </c>
      <c r="P6">
        <f>SUM(H$2:H6)</f>
        <v>11679</v>
      </c>
      <c r="Q6">
        <f>SUM(I$2:I6)</f>
        <v>11752</v>
      </c>
      <c r="R6">
        <f t="shared" si="1"/>
        <v>11193</v>
      </c>
      <c r="T6" t="s">
        <v>12</v>
      </c>
      <c r="V6">
        <f t="shared" si="0"/>
        <v>-2421</v>
      </c>
      <c r="W6">
        <f t="shared" si="0"/>
        <v>-1633</v>
      </c>
      <c r="X6">
        <f t="shared" si="0"/>
        <v>-787</v>
      </c>
      <c r="Y6">
        <f t="shared" si="0"/>
        <v>0</v>
      </c>
      <c r="Z6">
        <f t="shared" si="0"/>
        <v>486</v>
      </c>
      <c r="AA6">
        <f t="shared" si="0"/>
        <v>559</v>
      </c>
    </row>
    <row r="7" spans="1:27" x14ac:dyDescent="0.25">
      <c r="B7" t="s">
        <v>13</v>
      </c>
      <c r="D7">
        <v>2080</v>
      </c>
      <c r="E7">
        <v>2102</v>
      </c>
      <c r="F7">
        <v>2146</v>
      </c>
      <c r="G7">
        <v>2385</v>
      </c>
      <c r="H7">
        <v>2463</v>
      </c>
      <c r="I7">
        <v>2488</v>
      </c>
      <c r="L7">
        <f>SUM(D$2:D7)</f>
        <v>10852</v>
      </c>
      <c r="M7">
        <f>SUM(E$2:E7)</f>
        <v>11662</v>
      </c>
      <c r="N7">
        <f>SUM(F$2:F7)</f>
        <v>12552</v>
      </c>
      <c r="O7">
        <f>SUM(G$2:G7)</f>
        <v>13578</v>
      </c>
      <c r="P7">
        <f>SUM(H$2:H7)</f>
        <v>14142</v>
      </c>
      <c r="Q7">
        <f>SUM(I$2:I7)</f>
        <v>14240</v>
      </c>
      <c r="R7">
        <f t="shared" si="1"/>
        <v>13578</v>
      </c>
      <c r="T7" t="s">
        <v>13</v>
      </c>
      <c r="V7">
        <f t="shared" si="0"/>
        <v>-2726</v>
      </c>
      <c r="W7">
        <f t="shared" si="0"/>
        <v>-1916</v>
      </c>
      <c r="X7">
        <f t="shared" si="0"/>
        <v>-1026</v>
      </c>
      <c r="Y7">
        <f t="shared" si="0"/>
        <v>0</v>
      </c>
      <c r="Z7">
        <f t="shared" si="0"/>
        <v>564</v>
      </c>
      <c r="AA7">
        <f t="shared" si="0"/>
        <v>662</v>
      </c>
    </row>
    <row r="8" spans="1:27" x14ac:dyDescent="0.25">
      <c r="B8" t="s">
        <v>14</v>
      </c>
      <c r="D8">
        <v>2042</v>
      </c>
      <c r="E8">
        <v>2230</v>
      </c>
      <c r="F8">
        <v>2311</v>
      </c>
      <c r="G8">
        <v>2721</v>
      </c>
      <c r="H8">
        <v>2563</v>
      </c>
      <c r="I8">
        <v>2668</v>
      </c>
      <c r="L8">
        <f>SUM(D$2:D8)</f>
        <v>12894</v>
      </c>
      <c r="M8">
        <f>SUM(E$2:E8)</f>
        <v>13892</v>
      </c>
      <c r="N8">
        <f>SUM(F$2:F8)</f>
        <v>14863</v>
      </c>
      <c r="O8">
        <f>SUM(G$2:G8)</f>
        <v>16299</v>
      </c>
      <c r="P8">
        <f>SUM(H$2:H8)</f>
        <v>16705</v>
      </c>
      <c r="Q8">
        <f>SUM(I$2:I8)</f>
        <v>16908</v>
      </c>
      <c r="R8">
        <f t="shared" si="1"/>
        <v>16299</v>
      </c>
      <c r="T8" t="s">
        <v>14</v>
      </c>
      <c r="V8">
        <f t="shared" si="0"/>
        <v>-3405</v>
      </c>
      <c r="W8">
        <f t="shared" si="0"/>
        <v>-2407</v>
      </c>
      <c r="X8">
        <f t="shared" si="0"/>
        <v>-1436</v>
      </c>
      <c r="Y8">
        <f t="shared" si="0"/>
        <v>0</v>
      </c>
      <c r="Z8">
        <f t="shared" si="0"/>
        <v>406</v>
      </c>
      <c r="AA8">
        <f t="shared" si="0"/>
        <v>609</v>
      </c>
    </row>
    <row r="9" spans="1:27" x14ac:dyDescent="0.25">
      <c r="B9" t="s">
        <v>15</v>
      </c>
      <c r="D9">
        <v>2152</v>
      </c>
      <c r="E9">
        <v>2205</v>
      </c>
      <c r="F9">
        <v>2244</v>
      </c>
      <c r="G9">
        <v>2535</v>
      </c>
      <c r="H9">
        <v>2403</v>
      </c>
      <c r="I9">
        <v>2534</v>
      </c>
      <c r="L9">
        <f>SUM(D$2:D9)</f>
        <v>15046</v>
      </c>
      <c r="M9">
        <f>SUM(E$2:E9)</f>
        <v>16097</v>
      </c>
      <c r="N9">
        <f>SUM(F$2:F9)</f>
        <v>17107</v>
      </c>
      <c r="O9">
        <f>SUM(G$2:G9)</f>
        <v>18834</v>
      </c>
      <c r="P9">
        <f>SUM(H$2:H9)</f>
        <v>19108</v>
      </c>
      <c r="Q9">
        <f>SUM(I$2:I9)</f>
        <v>19442</v>
      </c>
      <c r="R9">
        <f t="shared" si="1"/>
        <v>18834</v>
      </c>
      <c r="T9" t="s">
        <v>15</v>
      </c>
      <c r="V9">
        <f t="shared" si="0"/>
        <v>-3788</v>
      </c>
      <c r="W9">
        <f t="shared" si="0"/>
        <v>-2737</v>
      </c>
      <c r="X9">
        <f t="shared" si="0"/>
        <v>-1727</v>
      </c>
      <c r="Y9">
        <f t="shared" si="0"/>
        <v>0</v>
      </c>
      <c r="Z9">
        <f t="shared" si="0"/>
        <v>274</v>
      </c>
      <c r="AA9">
        <f t="shared" si="0"/>
        <v>608</v>
      </c>
    </row>
    <row r="10" spans="1:27" x14ac:dyDescent="0.25">
      <c r="B10" t="s">
        <v>16</v>
      </c>
      <c r="D10">
        <v>1912</v>
      </c>
      <c r="E10">
        <v>2097</v>
      </c>
      <c r="F10">
        <v>2330</v>
      </c>
      <c r="G10">
        <v>2528</v>
      </c>
      <c r="H10">
        <v>2463</v>
      </c>
      <c r="I10">
        <v>2546</v>
      </c>
      <c r="L10">
        <f>SUM(D$2:D10)</f>
        <v>16958</v>
      </c>
      <c r="M10">
        <f>SUM(E$2:E10)</f>
        <v>18194</v>
      </c>
      <c r="N10">
        <f>SUM(F$2:F10)</f>
        <v>19437</v>
      </c>
      <c r="O10">
        <f>SUM(G$2:G10)</f>
        <v>21362</v>
      </c>
      <c r="P10">
        <f>SUM(H$2:H10)</f>
        <v>21571</v>
      </c>
      <c r="Q10">
        <f>SUM(I$2:I10)</f>
        <v>21988</v>
      </c>
      <c r="R10">
        <f t="shared" si="1"/>
        <v>21362</v>
      </c>
      <c r="T10" t="s">
        <v>16</v>
      </c>
      <c r="V10">
        <f t="shared" si="0"/>
        <v>-4404</v>
      </c>
      <c r="W10">
        <f t="shared" si="0"/>
        <v>-3168</v>
      </c>
      <c r="X10">
        <f t="shared" si="0"/>
        <v>-1925</v>
      </c>
      <c r="Y10">
        <f t="shared" si="0"/>
        <v>0</v>
      </c>
      <c r="Z10">
        <f t="shared" si="0"/>
        <v>209</v>
      </c>
      <c r="AA10">
        <f t="shared" si="0"/>
        <v>626</v>
      </c>
    </row>
    <row r="11" spans="1:27" x14ac:dyDescent="0.25">
      <c r="B11" t="s">
        <v>17</v>
      </c>
      <c r="D11">
        <v>1828</v>
      </c>
      <c r="E11">
        <v>1980</v>
      </c>
      <c r="F11">
        <v>2072</v>
      </c>
      <c r="G11">
        <v>2240</v>
      </c>
      <c r="H11">
        <v>2336</v>
      </c>
      <c r="I11">
        <v>2314</v>
      </c>
      <c r="L11">
        <f>SUM(D$2:D11)</f>
        <v>18786</v>
      </c>
      <c r="M11">
        <f>SUM(E$2:E11)</f>
        <v>20174</v>
      </c>
      <c r="N11">
        <f>SUM(F$2:F11)</f>
        <v>21509</v>
      </c>
      <c r="O11">
        <f>SUM(G$2:G11)</f>
        <v>23602</v>
      </c>
      <c r="P11">
        <f>SUM(H$2:H11)</f>
        <v>23907</v>
      </c>
      <c r="Q11">
        <f>SUM(I$2:I11)</f>
        <v>24302</v>
      </c>
      <c r="R11">
        <f t="shared" si="1"/>
        <v>23602</v>
      </c>
      <c r="T11" t="s">
        <v>17</v>
      </c>
      <c r="V11">
        <f t="shared" si="0"/>
        <v>-4816</v>
      </c>
      <c r="W11">
        <f t="shared" si="0"/>
        <v>-3428</v>
      </c>
      <c r="X11">
        <f t="shared" si="0"/>
        <v>-2093</v>
      </c>
      <c r="Y11">
        <f t="shared" si="0"/>
        <v>0</v>
      </c>
      <c r="Z11">
        <f t="shared" si="0"/>
        <v>305</v>
      </c>
      <c r="AA11">
        <f t="shared" si="0"/>
        <v>700</v>
      </c>
    </row>
    <row r="12" spans="1:27" x14ac:dyDescent="0.25">
      <c r="B12" t="s">
        <v>18</v>
      </c>
      <c r="D12">
        <v>1608</v>
      </c>
      <c r="E12">
        <v>1806</v>
      </c>
      <c r="F12">
        <v>1875</v>
      </c>
      <c r="G12">
        <v>2105</v>
      </c>
      <c r="H12">
        <v>2116</v>
      </c>
      <c r="I12">
        <v>2193</v>
      </c>
      <c r="L12">
        <f>SUM(D$2:D12)</f>
        <v>20394</v>
      </c>
      <c r="M12">
        <f>SUM(E$2:E12)</f>
        <v>21980</v>
      </c>
      <c r="N12">
        <f>SUM(F$2:F12)</f>
        <v>23384</v>
      </c>
      <c r="O12">
        <f>SUM(G$2:G12)</f>
        <v>25707</v>
      </c>
      <c r="P12">
        <f>SUM(H$2:H12)</f>
        <v>26023</v>
      </c>
      <c r="Q12">
        <f>SUM(I$2:I12)</f>
        <v>26495</v>
      </c>
      <c r="R12">
        <f t="shared" si="1"/>
        <v>25707</v>
      </c>
      <c r="T12" t="s">
        <v>18</v>
      </c>
      <c r="V12">
        <f t="shared" si="0"/>
        <v>-5313</v>
      </c>
      <c r="W12">
        <f t="shared" si="0"/>
        <v>-3727</v>
      </c>
      <c r="X12">
        <f t="shared" si="0"/>
        <v>-2323</v>
      </c>
      <c r="Y12">
        <f t="shared" si="0"/>
        <v>0</v>
      </c>
      <c r="Z12">
        <f t="shared" si="0"/>
        <v>316</v>
      </c>
      <c r="AA12">
        <f t="shared" si="0"/>
        <v>788</v>
      </c>
    </row>
    <row r="13" spans="1:27" x14ac:dyDescent="0.25">
      <c r="B13" t="s">
        <v>19</v>
      </c>
      <c r="D13">
        <v>1563</v>
      </c>
      <c r="E13">
        <v>1350</v>
      </c>
      <c r="F13">
        <v>1760</v>
      </c>
      <c r="G13">
        <v>1686</v>
      </c>
      <c r="H13">
        <v>2126</v>
      </c>
      <c r="I13">
        <v>2201</v>
      </c>
      <c r="L13">
        <f>SUM(D$2:D13)</f>
        <v>21957</v>
      </c>
      <c r="M13">
        <f>SUM(E$2:E13)</f>
        <v>23330</v>
      </c>
      <c r="N13">
        <f>SUM(F$2:F13)</f>
        <v>25144</v>
      </c>
      <c r="O13">
        <f>SUM(G$2:G13)</f>
        <v>27393</v>
      </c>
      <c r="P13">
        <f>SUM(H$2:H13)</f>
        <v>28149</v>
      </c>
      <c r="Q13">
        <f>SUM(I$2:I13)</f>
        <v>28696</v>
      </c>
      <c r="R13">
        <f t="shared" si="1"/>
        <v>27393</v>
      </c>
      <c r="T13" t="s">
        <v>19</v>
      </c>
      <c r="V13">
        <f t="shared" si="0"/>
        <v>-5436</v>
      </c>
      <c r="W13">
        <f t="shared" si="0"/>
        <v>-4063</v>
      </c>
      <c r="X13">
        <f t="shared" si="0"/>
        <v>-2249</v>
      </c>
      <c r="Y13">
        <f t="shared" si="0"/>
        <v>0</v>
      </c>
      <c r="Z13">
        <f t="shared" si="0"/>
        <v>756</v>
      </c>
      <c r="AA13">
        <f t="shared" si="0"/>
        <v>1303</v>
      </c>
    </row>
    <row r="16" spans="1:27" x14ac:dyDescent="0.25">
      <c r="B16" t="s">
        <v>22</v>
      </c>
      <c r="C16" t="s">
        <v>129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129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129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3834</v>
      </c>
      <c r="D17">
        <v>3851</v>
      </c>
      <c r="E17">
        <v>5133</v>
      </c>
      <c r="F17">
        <v>3525</v>
      </c>
      <c r="G17">
        <v>4003</v>
      </c>
      <c r="H17">
        <v>3788</v>
      </c>
      <c r="I17">
        <v>4247</v>
      </c>
      <c r="K17">
        <f>SUM(C$17:C17)</f>
        <v>3834</v>
      </c>
      <c r="L17">
        <f>SUM(D$17:D17)</f>
        <v>3851</v>
      </c>
      <c r="M17">
        <f>SUM(E$17:E17)</f>
        <v>5133</v>
      </c>
      <c r="N17">
        <f>SUM(F$17:F17)</f>
        <v>3525</v>
      </c>
      <c r="O17">
        <f>SUM(G$17:G17)</f>
        <v>4003</v>
      </c>
      <c r="P17">
        <f>SUM(H$17:H17)</f>
        <v>3788</v>
      </c>
      <c r="Q17">
        <f>SUM(I$17:I17)</f>
        <v>4247</v>
      </c>
      <c r="R17">
        <f t="shared" ref="R17:R28" si="2">MEDIAN(M17:Q17)</f>
        <v>4003</v>
      </c>
      <c r="T17" t="s">
        <v>8</v>
      </c>
      <c r="U17">
        <f t="shared" ref="U17:AA28" si="3">K17-$R17</f>
        <v>-169</v>
      </c>
      <c r="V17">
        <f t="shared" si="3"/>
        <v>-152</v>
      </c>
      <c r="W17">
        <f t="shared" si="3"/>
        <v>1130</v>
      </c>
      <c r="X17">
        <f t="shared" si="3"/>
        <v>-478</v>
      </c>
      <c r="Y17">
        <f t="shared" si="3"/>
        <v>0</v>
      </c>
      <c r="Z17">
        <f t="shared" si="3"/>
        <v>-215</v>
      </c>
      <c r="AA17">
        <f t="shared" si="3"/>
        <v>244</v>
      </c>
    </row>
    <row r="18" spans="2:27" x14ac:dyDescent="0.25">
      <c r="B18" t="s">
        <v>9</v>
      </c>
      <c r="D18">
        <v>3668</v>
      </c>
      <c r="E18">
        <v>3675</v>
      </c>
      <c r="F18">
        <v>3172</v>
      </c>
      <c r="G18">
        <v>3309</v>
      </c>
      <c r="H18">
        <v>3745</v>
      </c>
      <c r="I18">
        <v>3683</v>
      </c>
      <c r="L18">
        <f>SUM(D$17:D18)</f>
        <v>7519</v>
      </c>
      <c r="M18">
        <f>SUM(E$17:E18)</f>
        <v>8808</v>
      </c>
      <c r="N18">
        <f>SUM(F$17:F18)</f>
        <v>6697</v>
      </c>
      <c r="O18">
        <f>SUM(G$17:G18)</f>
        <v>7312</v>
      </c>
      <c r="P18">
        <f>SUM(H$17:H18)</f>
        <v>7533</v>
      </c>
      <c r="Q18">
        <f>SUM(I$17:I18)</f>
        <v>7930</v>
      </c>
      <c r="R18">
        <f t="shared" si="2"/>
        <v>7533</v>
      </c>
      <c r="T18" t="s">
        <v>9</v>
      </c>
      <c r="V18">
        <f t="shared" si="3"/>
        <v>-14</v>
      </c>
      <c r="W18">
        <f t="shared" si="3"/>
        <v>1275</v>
      </c>
      <c r="X18">
        <f t="shared" si="3"/>
        <v>-836</v>
      </c>
      <c r="Y18">
        <f t="shared" si="3"/>
        <v>-221</v>
      </c>
      <c r="Z18">
        <f t="shared" si="3"/>
        <v>0</v>
      </c>
      <c r="AA18">
        <f t="shared" si="3"/>
        <v>397</v>
      </c>
    </row>
    <row r="19" spans="2:27" x14ac:dyDescent="0.25">
      <c r="B19" t="s">
        <v>10</v>
      </c>
      <c r="D19">
        <v>3923</v>
      </c>
      <c r="E19">
        <v>3767</v>
      </c>
      <c r="F19">
        <v>3532</v>
      </c>
      <c r="G19">
        <v>3336</v>
      </c>
      <c r="H19">
        <v>3818</v>
      </c>
      <c r="I19">
        <v>3452</v>
      </c>
      <c r="L19">
        <f>SUM(D$17:D19)</f>
        <v>11442</v>
      </c>
      <c r="M19">
        <f>SUM(E$17:E19)</f>
        <v>12575</v>
      </c>
      <c r="N19">
        <f>SUM(F$17:F19)</f>
        <v>10229</v>
      </c>
      <c r="O19">
        <f>SUM(G$17:G19)</f>
        <v>10648</v>
      </c>
      <c r="P19">
        <f>SUM(H$17:H19)</f>
        <v>11351</v>
      </c>
      <c r="Q19">
        <f>SUM(I$17:I19)</f>
        <v>11382</v>
      </c>
      <c r="R19">
        <f t="shared" si="2"/>
        <v>11351</v>
      </c>
      <c r="T19" t="s">
        <v>10</v>
      </c>
      <c r="V19">
        <f t="shared" si="3"/>
        <v>91</v>
      </c>
      <c r="W19">
        <f t="shared" si="3"/>
        <v>1224</v>
      </c>
      <c r="X19">
        <f t="shared" si="3"/>
        <v>-1122</v>
      </c>
      <c r="Y19">
        <f t="shared" si="3"/>
        <v>-703</v>
      </c>
      <c r="Z19">
        <f t="shared" si="3"/>
        <v>0</v>
      </c>
      <c r="AA19">
        <f t="shared" si="3"/>
        <v>31</v>
      </c>
    </row>
    <row r="20" spans="2:27" x14ac:dyDescent="0.25">
      <c r="B20" t="s">
        <v>11</v>
      </c>
      <c r="D20">
        <v>3260</v>
      </c>
      <c r="E20">
        <v>3646</v>
      </c>
      <c r="F20">
        <v>3337</v>
      </c>
      <c r="G20">
        <v>3128</v>
      </c>
      <c r="H20">
        <v>3365</v>
      </c>
      <c r="I20">
        <v>3257</v>
      </c>
      <c r="L20">
        <f>SUM(D$17:D20)</f>
        <v>14702</v>
      </c>
      <c r="M20">
        <f>SUM(E$17:E20)</f>
        <v>16221</v>
      </c>
      <c r="N20">
        <f>SUM(F$17:F20)</f>
        <v>13566</v>
      </c>
      <c r="O20">
        <f>SUM(G$17:G20)</f>
        <v>13776</v>
      </c>
      <c r="P20">
        <f>SUM(H$17:H20)</f>
        <v>14716</v>
      </c>
      <c r="Q20">
        <f>SUM(I$17:I20)</f>
        <v>14639</v>
      </c>
      <c r="R20">
        <f t="shared" si="2"/>
        <v>14639</v>
      </c>
      <c r="T20" t="s">
        <v>11</v>
      </c>
      <c r="V20">
        <f t="shared" si="3"/>
        <v>63</v>
      </c>
      <c r="W20">
        <f t="shared" si="3"/>
        <v>1582</v>
      </c>
      <c r="X20">
        <f t="shared" si="3"/>
        <v>-1073</v>
      </c>
      <c r="Y20">
        <f t="shared" si="3"/>
        <v>-863</v>
      </c>
      <c r="Z20">
        <f t="shared" si="3"/>
        <v>77</v>
      </c>
      <c r="AA20">
        <f t="shared" si="3"/>
        <v>0</v>
      </c>
    </row>
    <row r="21" spans="2:27" x14ac:dyDescent="0.25">
      <c r="B21" t="s">
        <v>12</v>
      </c>
      <c r="D21">
        <v>3198</v>
      </c>
      <c r="E21">
        <v>3738</v>
      </c>
      <c r="F21">
        <v>3239</v>
      </c>
      <c r="G21">
        <v>3221</v>
      </c>
      <c r="H21">
        <v>3262</v>
      </c>
      <c r="I21">
        <v>3382</v>
      </c>
      <c r="L21">
        <f>SUM(D$17:D21)</f>
        <v>17900</v>
      </c>
      <c r="M21">
        <f>SUM(E$17:E21)</f>
        <v>19959</v>
      </c>
      <c r="N21">
        <f>SUM(F$17:F21)</f>
        <v>16805</v>
      </c>
      <c r="O21">
        <f>SUM(G$17:G21)</f>
        <v>16997</v>
      </c>
      <c r="P21">
        <f>SUM(H$17:H21)</f>
        <v>17978</v>
      </c>
      <c r="Q21">
        <f>SUM(I$17:I21)</f>
        <v>18021</v>
      </c>
      <c r="R21">
        <f t="shared" si="2"/>
        <v>17978</v>
      </c>
      <c r="T21" t="s">
        <v>12</v>
      </c>
      <c r="V21">
        <f t="shared" si="3"/>
        <v>-78</v>
      </c>
      <c r="W21">
        <f t="shared" si="3"/>
        <v>1981</v>
      </c>
      <c r="X21">
        <f t="shared" si="3"/>
        <v>-1173</v>
      </c>
      <c r="Y21">
        <f t="shared" si="3"/>
        <v>-981</v>
      </c>
      <c r="Z21">
        <f t="shared" si="3"/>
        <v>0</v>
      </c>
      <c r="AA21">
        <f t="shared" si="3"/>
        <v>43</v>
      </c>
    </row>
    <row r="22" spans="2:27" x14ac:dyDescent="0.25">
      <c r="B22" t="s">
        <v>13</v>
      </c>
      <c r="D22">
        <v>2929</v>
      </c>
      <c r="E22">
        <v>3546</v>
      </c>
      <c r="F22">
        <v>3347</v>
      </c>
      <c r="G22">
        <v>3147</v>
      </c>
      <c r="H22">
        <v>2836</v>
      </c>
      <c r="I22">
        <v>3026</v>
      </c>
      <c r="L22">
        <f>SUM(D$17:D22)</f>
        <v>20829</v>
      </c>
      <c r="M22">
        <f>SUM(E$17:E22)</f>
        <v>23505</v>
      </c>
      <c r="N22">
        <f>SUM(F$17:F22)</f>
        <v>20152</v>
      </c>
      <c r="O22">
        <f>SUM(G$17:G22)</f>
        <v>20144</v>
      </c>
      <c r="P22">
        <f>SUM(H$17:H22)</f>
        <v>20814</v>
      </c>
      <c r="Q22">
        <f>SUM(I$17:I22)</f>
        <v>21047</v>
      </c>
      <c r="R22">
        <f t="shared" si="2"/>
        <v>20814</v>
      </c>
      <c r="T22" t="s">
        <v>13</v>
      </c>
      <c r="V22">
        <f t="shared" si="3"/>
        <v>15</v>
      </c>
      <c r="W22">
        <f t="shared" si="3"/>
        <v>2691</v>
      </c>
      <c r="X22">
        <f t="shared" si="3"/>
        <v>-662</v>
      </c>
      <c r="Y22">
        <f t="shared" si="3"/>
        <v>-670</v>
      </c>
      <c r="Z22">
        <f t="shared" si="3"/>
        <v>0</v>
      </c>
      <c r="AA22">
        <f t="shared" si="3"/>
        <v>233</v>
      </c>
    </row>
    <row r="23" spans="2:27" x14ac:dyDescent="0.25">
      <c r="B23" t="s">
        <v>14</v>
      </c>
      <c r="D23">
        <v>2888</v>
      </c>
      <c r="E23">
        <v>3461</v>
      </c>
      <c r="F23">
        <v>3184</v>
      </c>
      <c r="G23">
        <v>3025</v>
      </c>
      <c r="H23">
        <v>3066</v>
      </c>
      <c r="I23">
        <v>3122</v>
      </c>
      <c r="L23">
        <f>SUM(D$17:D23)</f>
        <v>23717</v>
      </c>
      <c r="M23">
        <f>SUM(E$17:E23)</f>
        <v>26966</v>
      </c>
      <c r="N23">
        <f>SUM(F$17:F23)</f>
        <v>23336</v>
      </c>
      <c r="O23">
        <f>SUM(G$17:G23)</f>
        <v>23169</v>
      </c>
      <c r="P23">
        <f>SUM(H$17:H23)</f>
        <v>23880</v>
      </c>
      <c r="Q23">
        <f>SUM(I$17:I23)</f>
        <v>24169</v>
      </c>
      <c r="R23">
        <f t="shared" si="2"/>
        <v>23880</v>
      </c>
      <c r="T23" t="s">
        <v>14</v>
      </c>
      <c r="V23">
        <f t="shared" si="3"/>
        <v>-163</v>
      </c>
      <c r="W23">
        <f t="shared" si="3"/>
        <v>3086</v>
      </c>
      <c r="X23">
        <f t="shared" si="3"/>
        <v>-544</v>
      </c>
      <c r="Y23">
        <f t="shared" si="3"/>
        <v>-711</v>
      </c>
      <c r="Z23">
        <f t="shared" si="3"/>
        <v>0</v>
      </c>
      <c r="AA23">
        <f t="shared" si="3"/>
        <v>289</v>
      </c>
    </row>
    <row r="24" spans="2:27" x14ac:dyDescent="0.25">
      <c r="B24" t="s">
        <v>15</v>
      </c>
      <c r="D24">
        <v>3413</v>
      </c>
      <c r="E24">
        <v>3427</v>
      </c>
      <c r="F24">
        <v>3285</v>
      </c>
      <c r="G24">
        <v>2976</v>
      </c>
      <c r="H24">
        <v>3138</v>
      </c>
      <c r="I24">
        <v>2942</v>
      </c>
      <c r="L24">
        <f>SUM(D$17:D24)</f>
        <v>27130</v>
      </c>
      <c r="M24">
        <f>SUM(E$17:E24)</f>
        <v>30393</v>
      </c>
      <c r="N24">
        <f>SUM(F$17:F24)</f>
        <v>26621</v>
      </c>
      <c r="O24">
        <f>SUM(G$17:G24)</f>
        <v>26145</v>
      </c>
      <c r="P24">
        <f>SUM(H$17:H24)</f>
        <v>27018</v>
      </c>
      <c r="Q24">
        <f>SUM(I$17:I24)</f>
        <v>27111</v>
      </c>
      <c r="R24">
        <f t="shared" si="2"/>
        <v>27018</v>
      </c>
      <c r="T24" t="s">
        <v>15</v>
      </c>
      <c r="V24">
        <f t="shared" si="3"/>
        <v>112</v>
      </c>
      <c r="W24">
        <f t="shared" si="3"/>
        <v>3375</v>
      </c>
      <c r="X24">
        <f t="shared" si="3"/>
        <v>-397</v>
      </c>
      <c r="Y24">
        <f t="shared" si="3"/>
        <v>-873</v>
      </c>
      <c r="Z24">
        <f t="shared" si="3"/>
        <v>0</v>
      </c>
      <c r="AA24">
        <f t="shared" si="3"/>
        <v>93</v>
      </c>
    </row>
    <row r="25" spans="2:27" x14ac:dyDescent="0.25">
      <c r="B25" t="s">
        <v>16</v>
      </c>
      <c r="D25">
        <v>3048</v>
      </c>
      <c r="E25">
        <v>3863</v>
      </c>
      <c r="F25">
        <v>3105</v>
      </c>
      <c r="G25">
        <v>2835</v>
      </c>
      <c r="H25">
        <v>2792</v>
      </c>
      <c r="I25">
        <v>3015</v>
      </c>
      <c r="L25">
        <f>SUM(D$17:D25)</f>
        <v>30178</v>
      </c>
      <c r="M25">
        <f>SUM(E$17:E25)</f>
        <v>34256</v>
      </c>
      <c r="N25">
        <f>SUM(F$17:F25)</f>
        <v>29726</v>
      </c>
      <c r="O25">
        <f>SUM(G$17:G25)</f>
        <v>28980</v>
      </c>
      <c r="P25">
        <f>SUM(H$17:H25)</f>
        <v>29810</v>
      </c>
      <c r="Q25">
        <f>SUM(I$17:I25)</f>
        <v>30126</v>
      </c>
      <c r="R25">
        <f t="shared" si="2"/>
        <v>29810</v>
      </c>
      <c r="T25" t="s">
        <v>16</v>
      </c>
      <c r="V25">
        <f t="shared" si="3"/>
        <v>368</v>
      </c>
      <c r="W25">
        <f t="shared" si="3"/>
        <v>4446</v>
      </c>
      <c r="X25">
        <f t="shared" si="3"/>
        <v>-84</v>
      </c>
      <c r="Y25">
        <f t="shared" si="3"/>
        <v>-830</v>
      </c>
      <c r="Z25">
        <f t="shared" si="3"/>
        <v>0</v>
      </c>
      <c r="AA25">
        <f t="shared" si="3"/>
        <v>316</v>
      </c>
    </row>
    <row r="26" spans="2:27" x14ac:dyDescent="0.25">
      <c r="B26" t="s">
        <v>17</v>
      </c>
      <c r="D26">
        <v>3311</v>
      </c>
      <c r="E26">
        <v>4729</v>
      </c>
      <c r="F26">
        <v>3661</v>
      </c>
      <c r="G26">
        <v>3065</v>
      </c>
      <c r="H26">
        <v>3199</v>
      </c>
      <c r="I26">
        <v>3401</v>
      </c>
      <c r="L26">
        <f>SUM(D$17:D26)</f>
        <v>33489</v>
      </c>
      <c r="M26">
        <f>SUM(E$17:E26)</f>
        <v>38985</v>
      </c>
      <c r="N26">
        <f>SUM(F$17:F26)</f>
        <v>33387</v>
      </c>
      <c r="O26">
        <f>SUM(G$17:G26)</f>
        <v>32045</v>
      </c>
      <c r="P26">
        <f>SUM(H$17:H26)</f>
        <v>33009</v>
      </c>
      <c r="Q26">
        <f>SUM(I$17:I26)</f>
        <v>33527</v>
      </c>
      <c r="R26">
        <f t="shared" si="2"/>
        <v>33387</v>
      </c>
      <c r="T26" t="s">
        <v>17</v>
      </c>
      <c r="V26">
        <f t="shared" si="3"/>
        <v>102</v>
      </c>
      <c r="W26">
        <f t="shared" si="3"/>
        <v>5598</v>
      </c>
      <c r="X26">
        <f t="shared" si="3"/>
        <v>0</v>
      </c>
      <c r="Y26">
        <f t="shared" si="3"/>
        <v>-1342</v>
      </c>
      <c r="Z26">
        <f t="shared" si="3"/>
        <v>-378</v>
      </c>
      <c r="AA26">
        <f t="shared" si="3"/>
        <v>140</v>
      </c>
    </row>
    <row r="27" spans="2:27" x14ac:dyDescent="0.25">
      <c r="B27" t="s">
        <v>18</v>
      </c>
      <c r="D27">
        <v>3068</v>
      </c>
      <c r="E27">
        <v>4327</v>
      </c>
      <c r="F27">
        <v>4317</v>
      </c>
      <c r="G27">
        <v>3022</v>
      </c>
      <c r="H27">
        <v>3022</v>
      </c>
      <c r="I27">
        <v>3266</v>
      </c>
      <c r="L27">
        <f>SUM(D$17:D27)</f>
        <v>36557</v>
      </c>
      <c r="M27">
        <f>SUM(E$17:E27)</f>
        <v>43312</v>
      </c>
      <c r="N27">
        <f>SUM(F$17:F27)</f>
        <v>37704</v>
      </c>
      <c r="O27">
        <f>SUM(G$17:G27)</f>
        <v>35067</v>
      </c>
      <c r="P27">
        <f>SUM(H$17:H27)</f>
        <v>36031</v>
      </c>
      <c r="Q27">
        <f>SUM(I$17:I27)</f>
        <v>36793</v>
      </c>
      <c r="R27">
        <f t="shared" si="2"/>
        <v>36793</v>
      </c>
      <c r="T27" t="s">
        <v>18</v>
      </c>
      <c r="V27">
        <f t="shared" si="3"/>
        <v>-236</v>
      </c>
      <c r="W27">
        <f t="shared" si="3"/>
        <v>6519</v>
      </c>
      <c r="X27">
        <f t="shared" si="3"/>
        <v>911</v>
      </c>
      <c r="Y27">
        <f t="shared" si="3"/>
        <v>-1726</v>
      </c>
      <c r="Z27">
        <f t="shared" si="3"/>
        <v>-762</v>
      </c>
      <c r="AA27">
        <f t="shared" si="3"/>
        <v>0</v>
      </c>
    </row>
    <row r="28" spans="2:27" x14ac:dyDescent="0.25">
      <c r="B28" t="s">
        <v>19</v>
      </c>
      <c r="D28">
        <v>3768</v>
      </c>
      <c r="E28">
        <v>4434</v>
      </c>
      <c r="F28">
        <v>5843</v>
      </c>
      <c r="G28">
        <v>3214</v>
      </c>
      <c r="H28">
        <v>3543</v>
      </c>
      <c r="I28">
        <v>3349</v>
      </c>
      <c r="L28">
        <f>SUM(D$17:D28)</f>
        <v>40325</v>
      </c>
      <c r="M28">
        <f>SUM(E$17:E28)</f>
        <v>47746</v>
      </c>
      <c r="N28">
        <f>SUM(F$17:F28)</f>
        <v>43547</v>
      </c>
      <c r="O28">
        <f>SUM(G$17:G28)</f>
        <v>38281</v>
      </c>
      <c r="P28">
        <f>SUM(H$17:H28)</f>
        <v>39574</v>
      </c>
      <c r="Q28">
        <f>SUM(I$17:I28)</f>
        <v>40142</v>
      </c>
      <c r="R28">
        <f t="shared" si="2"/>
        <v>40142</v>
      </c>
      <c r="T28" t="s">
        <v>19</v>
      </c>
      <c r="V28">
        <f t="shared" si="3"/>
        <v>183</v>
      </c>
      <c r="W28">
        <f t="shared" si="3"/>
        <v>7604</v>
      </c>
      <c r="X28">
        <f t="shared" si="3"/>
        <v>3405</v>
      </c>
      <c r="Y28">
        <f t="shared" si="3"/>
        <v>-1861</v>
      </c>
      <c r="Z28">
        <f t="shared" si="3"/>
        <v>-568</v>
      </c>
      <c r="AA28">
        <f t="shared" si="3"/>
        <v>0</v>
      </c>
    </row>
    <row r="31" spans="2:27" x14ac:dyDescent="0.25">
      <c r="B31" s="3" t="s">
        <v>72</v>
      </c>
      <c r="C31" s="3"/>
    </row>
  </sheetData>
  <hyperlinks>
    <hyperlink ref="A1" location="home!A1" display="home" xr:uid="{E08A3D21-40CD-4045-B2F6-095D43866D05}"/>
    <hyperlink ref="B31" r:id="rId1" location="/" xr:uid="{0D223608-EFD9-4A3E-BFF1-05722BE4C1C4}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F68CA-11DA-4DE3-B425-9B3792643BBA}">
  <dimension ref="A1:X31"/>
  <sheetViews>
    <sheetView zoomScaleNormal="100" workbookViewId="0">
      <selection activeCell="B17" sqref="B17:B28"/>
    </sheetView>
  </sheetViews>
  <sheetFormatPr baseColWidth="10" defaultRowHeight="15" x14ac:dyDescent="0.25"/>
  <sheetData>
    <row r="1" spans="1:24" x14ac:dyDescent="0.25">
      <c r="A1" s="3" t="s">
        <v>59</v>
      </c>
      <c r="B1" t="s">
        <v>23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7</v>
      </c>
      <c r="R1" t="s">
        <v>6</v>
      </c>
      <c r="S1" t="s">
        <v>0</v>
      </c>
      <c r="T1" t="s">
        <v>1</v>
      </c>
      <c r="U1" t="s">
        <v>2</v>
      </c>
      <c r="V1" t="s">
        <v>3</v>
      </c>
      <c r="W1" t="s">
        <v>4</v>
      </c>
      <c r="X1" t="s">
        <v>5</v>
      </c>
    </row>
    <row r="2" spans="1:24" x14ac:dyDescent="0.25">
      <c r="B2" t="s">
        <v>8</v>
      </c>
      <c r="C2">
        <v>14169</v>
      </c>
      <c r="D2">
        <v>16703</v>
      </c>
      <c r="E2">
        <v>17649</v>
      </c>
      <c r="F2">
        <v>18514</v>
      </c>
      <c r="G2">
        <v>19024</v>
      </c>
      <c r="H2">
        <v>17283</v>
      </c>
      <c r="J2">
        <f>SUM(C$2:C2)</f>
        <v>14169</v>
      </c>
      <c r="K2">
        <f>SUM(D$2:D2)</f>
        <v>16703</v>
      </c>
      <c r="L2">
        <f>SUM(E$2:E2)</f>
        <v>17649</v>
      </c>
      <c r="M2">
        <f>SUM(F$2:F2)</f>
        <v>18514</v>
      </c>
      <c r="N2">
        <f>SUM(G$2:G2)</f>
        <v>19024</v>
      </c>
      <c r="O2">
        <f>SUM(H$2:H2)</f>
        <v>17283</v>
      </c>
      <c r="P2">
        <f>MEDIAN(K2:O2)</f>
        <v>17649</v>
      </c>
      <c r="R2" t="s">
        <v>8</v>
      </c>
      <c r="S2">
        <f t="shared" ref="S2:X13" si="0">J2-$P2</f>
        <v>-3480</v>
      </c>
      <c r="T2">
        <f t="shared" si="0"/>
        <v>-946</v>
      </c>
      <c r="U2">
        <f t="shared" si="0"/>
        <v>0</v>
      </c>
      <c r="V2">
        <f t="shared" si="0"/>
        <v>865</v>
      </c>
      <c r="W2">
        <f t="shared" si="0"/>
        <v>1375</v>
      </c>
      <c r="X2">
        <f t="shared" si="0"/>
        <v>-366</v>
      </c>
    </row>
    <row r="3" spans="1:24" x14ac:dyDescent="0.25">
      <c r="B3" t="s">
        <v>9</v>
      </c>
      <c r="C3">
        <v>11817</v>
      </c>
      <c r="D3">
        <v>15405</v>
      </c>
      <c r="E3">
        <v>15749</v>
      </c>
      <c r="F3">
        <v>15800</v>
      </c>
      <c r="G3">
        <v>16028</v>
      </c>
      <c r="H3">
        <v>15826</v>
      </c>
      <c r="J3">
        <f>SUM(C$2:C3)</f>
        <v>25986</v>
      </c>
      <c r="K3">
        <f>SUM(D$2:D3)</f>
        <v>32108</v>
      </c>
      <c r="L3">
        <f>SUM(E$2:E3)</f>
        <v>33398</v>
      </c>
      <c r="M3">
        <f>SUM(F$2:F3)</f>
        <v>34314</v>
      </c>
      <c r="N3">
        <f>SUM(G$2:G3)</f>
        <v>35052</v>
      </c>
      <c r="O3">
        <f>SUM(H$2:H3)</f>
        <v>33109</v>
      </c>
      <c r="P3">
        <f t="shared" ref="P3:P13" si="1">MEDIAN(K3:O3)</f>
        <v>33398</v>
      </c>
      <c r="R3" t="s">
        <v>9</v>
      </c>
      <c r="S3">
        <f t="shared" si="0"/>
        <v>-7412</v>
      </c>
      <c r="T3">
        <f t="shared" si="0"/>
        <v>-1290</v>
      </c>
      <c r="U3">
        <f t="shared" si="0"/>
        <v>0</v>
      </c>
      <c r="V3">
        <f t="shared" si="0"/>
        <v>916</v>
      </c>
      <c r="W3">
        <f t="shared" si="0"/>
        <v>1654</v>
      </c>
      <c r="X3">
        <f t="shared" si="0"/>
        <v>-289</v>
      </c>
    </row>
    <row r="4" spans="1:24" x14ac:dyDescent="0.25">
      <c r="B4" t="s">
        <v>10</v>
      </c>
      <c r="C4">
        <v>13271</v>
      </c>
      <c r="D4">
        <v>16280</v>
      </c>
      <c r="E4">
        <v>15775</v>
      </c>
      <c r="F4">
        <v>16673</v>
      </c>
      <c r="G4">
        <v>17246</v>
      </c>
      <c r="H4">
        <v>17091</v>
      </c>
      <c r="J4">
        <f>SUM(C$2:C4)</f>
        <v>39257</v>
      </c>
      <c r="K4">
        <f>SUM(D$2:D4)</f>
        <v>48388</v>
      </c>
      <c r="L4">
        <f>SUM(E$2:E4)</f>
        <v>49173</v>
      </c>
      <c r="M4">
        <f>SUM(F$2:F4)</f>
        <v>50987</v>
      </c>
      <c r="N4">
        <f>SUM(G$2:G4)</f>
        <v>52298</v>
      </c>
      <c r="O4">
        <f>SUM(H$2:H4)</f>
        <v>50200</v>
      </c>
      <c r="P4">
        <f t="shared" si="1"/>
        <v>50200</v>
      </c>
      <c r="R4" t="s">
        <v>10</v>
      </c>
      <c r="S4">
        <f t="shared" si="0"/>
        <v>-10943</v>
      </c>
      <c r="T4">
        <f t="shared" si="0"/>
        <v>-1812</v>
      </c>
      <c r="U4">
        <f t="shared" si="0"/>
        <v>-1027</v>
      </c>
      <c r="V4">
        <f t="shared" si="0"/>
        <v>787</v>
      </c>
      <c r="W4">
        <f t="shared" si="0"/>
        <v>2098</v>
      </c>
      <c r="X4">
        <f t="shared" si="0"/>
        <v>0</v>
      </c>
    </row>
    <row r="5" spans="1:24" x14ac:dyDescent="0.25">
      <c r="B5" t="s">
        <v>11</v>
      </c>
      <c r="C5">
        <v>11116</v>
      </c>
      <c r="D5">
        <v>15565</v>
      </c>
      <c r="E5">
        <v>15672</v>
      </c>
      <c r="F5">
        <v>16646</v>
      </c>
      <c r="G5">
        <v>16076</v>
      </c>
      <c r="H5">
        <v>15643</v>
      </c>
      <c r="J5">
        <f>SUM(C$2:C5)</f>
        <v>50373</v>
      </c>
      <c r="K5">
        <f>SUM(D$2:D5)</f>
        <v>63953</v>
      </c>
      <c r="L5">
        <f>SUM(E$2:E5)</f>
        <v>64845</v>
      </c>
      <c r="M5">
        <f>SUM(F$2:F5)</f>
        <v>67633</v>
      </c>
      <c r="N5">
        <f>SUM(G$2:G5)</f>
        <v>68374</v>
      </c>
      <c r="O5">
        <f>SUM(H$2:H5)</f>
        <v>65843</v>
      </c>
      <c r="P5">
        <f t="shared" si="1"/>
        <v>65843</v>
      </c>
      <c r="R5" t="s">
        <v>11</v>
      </c>
      <c r="S5">
        <f t="shared" si="0"/>
        <v>-15470</v>
      </c>
      <c r="T5">
        <f t="shared" si="0"/>
        <v>-1890</v>
      </c>
      <c r="U5">
        <f t="shared" si="0"/>
        <v>-998</v>
      </c>
      <c r="V5">
        <f t="shared" si="0"/>
        <v>1790</v>
      </c>
      <c r="W5">
        <f t="shared" si="0"/>
        <v>2531</v>
      </c>
      <c r="X5">
        <f t="shared" si="0"/>
        <v>0</v>
      </c>
    </row>
    <row r="6" spans="1:24" x14ac:dyDescent="0.25">
      <c r="B6" t="s">
        <v>12</v>
      </c>
      <c r="C6">
        <v>14226</v>
      </c>
      <c r="D6">
        <v>16008</v>
      </c>
      <c r="E6">
        <v>16783</v>
      </c>
      <c r="F6">
        <v>17772</v>
      </c>
      <c r="G6">
        <v>17555</v>
      </c>
      <c r="H6">
        <v>18274</v>
      </c>
      <c r="J6">
        <f>SUM(C$2:C6)</f>
        <v>64599</v>
      </c>
      <c r="K6">
        <f>SUM(D$2:D6)</f>
        <v>79961</v>
      </c>
      <c r="L6">
        <f>SUM(E$2:E6)</f>
        <v>81628</v>
      </c>
      <c r="M6">
        <f>SUM(F$2:F6)</f>
        <v>85405</v>
      </c>
      <c r="N6">
        <f>SUM(G$2:G6)</f>
        <v>85929</v>
      </c>
      <c r="O6">
        <f>SUM(H$2:H6)</f>
        <v>84117</v>
      </c>
      <c r="P6">
        <f t="shared" si="1"/>
        <v>84117</v>
      </c>
      <c r="R6" t="s">
        <v>12</v>
      </c>
      <c r="S6">
        <f t="shared" si="0"/>
        <v>-19518</v>
      </c>
      <c r="T6">
        <f t="shared" si="0"/>
        <v>-4156</v>
      </c>
      <c r="U6">
        <f t="shared" si="0"/>
        <v>-2489</v>
      </c>
      <c r="V6">
        <f t="shared" si="0"/>
        <v>1288</v>
      </c>
      <c r="W6">
        <f t="shared" si="0"/>
        <v>1812</v>
      </c>
      <c r="X6">
        <f t="shared" si="0"/>
        <v>0</v>
      </c>
    </row>
    <row r="7" spans="1:24" x14ac:dyDescent="0.25">
      <c r="B7" t="s">
        <v>13</v>
      </c>
      <c r="C7">
        <v>14193</v>
      </c>
      <c r="D7">
        <v>16429</v>
      </c>
      <c r="E7">
        <v>17007</v>
      </c>
      <c r="F7">
        <v>17670</v>
      </c>
      <c r="G7">
        <v>18112</v>
      </c>
      <c r="H7">
        <v>18200</v>
      </c>
      <c r="J7">
        <f>SUM(C$2:C7)</f>
        <v>78792</v>
      </c>
      <c r="K7">
        <f>SUM(D$2:D7)</f>
        <v>96390</v>
      </c>
      <c r="L7">
        <f>SUM(E$2:E7)</f>
        <v>98635</v>
      </c>
      <c r="M7">
        <f>SUM(F$2:F7)</f>
        <v>103075</v>
      </c>
      <c r="N7">
        <f>SUM(G$2:G7)</f>
        <v>104041</v>
      </c>
      <c r="O7">
        <f>SUM(H$2:H7)</f>
        <v>102317</v>
      </c>
      <c r="P7">
        <f t="shared" si="1"/>
        <v>102317</v>
      </c>
      <c r="R7" t="s">
        <v>13</v>
      </c>
      <c r="S7">
        <f t="shared" si="0"/>
        <v>-23525</v>
      </c>
      <c r="T7">
        <f t="shared" si="0"/>
        <v>-5927</v>
      </c>
      <c r="U7">
        <f t="shared" si="0"/>
        <v>-3682</v>
      </c>
      <c r="V7">
        <f t="shared" si="0"/>
        <v>758</v>
      </c>
      <c r="W7">
        <f t="shared" si="0"/>
        <v>1724</v>
      </c>
      <c r="X7">
        <f t="shared" si="0"/>
        <v>0</v>
      </c>
    </row>
    <row r="8" spans="1:24" x14ac:dyDescent="0.25">
      <c r="B8" t="s">
        <v>14</v>
      </c>
      <c r="C8">
        <v>15214</v>
      </c>
      <c r="D8">
        <v>17514</v>
      </c>
      <c r="E8">
        <v>18514</v>
      </c>
      <c r="F8">
        <v>20278</v>
      </c>
      <c r="G8">
        <v>20116</v>
      </c>
      <c r="H8">
        <v>20011</v>
      </c>
      <c r="J8">
        <f>SUM(C$2:C8)</f>
        <v>94006</v>
      </c>
      <c r="K8">
        <f>SUM(D$2:D8)</f>
        <v>113904</v>
      </c>
      <c r="L8">
        <f>SUM(E$2:E8)</f>
        <v>117149</v>
      </c>
      <c r="M8">
        <f>SUM(F$2:F8)</f>
        <v>123353</v>
      </c>
      <c r="N8">
        <f>SUM(G$2:G8)</f>
        <v>124157</v>
      </c>
      <c r="O8">
        <f>SUM(H$2:H8)</f>
        <v>122328</v>
      </c>
      <c r="P8">
        <f t="shared" si="1"/>
        <v>122328</v>
      </c>
      <c r="R8" t="s">
        <v>14</v>
      </c>
      <c r="S8">
        <f t="shared" si="0"/>
        <v>-28322</v>
      </c>
      <c r="T8">
        <f t="shared" si="0"/>
        <v>-8424</v>
      </c>
      <c r="U8">
        <f t="shared" si="0"/>
        <v>-5179</v>
      </c>
      <c r="V8">
        <f t="shared" si="0"/>
        <v>1025</v>
      </c>
      <c r="W8">
        <f t="shared" si="0"/>
        <v>1829</v>
      </c>
      <c r="X8">
        <f t="shared" si="0"/>
        <v>0</v>
      </c>
    </row>
    <row r="9" spans="1:24" x14ac:dyDescent="0.25">
      <c r="B9" t="s">
        <v>15</v>
      </c>
      <c r="C9">
        <v>18148</v>
      </c>
      <c r="D9">
        <v>17129</v>
      </c>
      <c r="E9">
        <v>17324</v>
      </c>
      <c r="F9">
        <v>19166</v>
      </c>
      <c r="G9">
        <v>18772</v>
      </c>
      <c r="H9">
        <v>19620</v>
      </c>
      <c r="J9">
        <f>SUM(C$2:C9)</f>
        <v>112154</v>
      </c>
      <c r="K9">
        <f>SUM(D$2:D9)</f>
        <v>131033</v>
      </c>
      <c r="L9">
        <f>SUM(E$2:E9)</f>
        <v>134473</v>
      </c>
      <c r="M9">
        <f>SUM(F$2:F9)</f>
        <v>142519</v>
      </c>
      <c r="N9">
        <f>SUM(G$2:G9)</f>
        <v>142929</v>
      </c>
      <c r="O9">
        <f>SUM(H$2:H9)</f>
        <v>141948</v>
      </c>
      <c r="P9">
        <f t="shared" si="1"/>
        <v>141948</v>
      </c>
      <c r="R9" t="s">
        <v>15</v>
      </c>
      <c r="S9">
        <f t="shared" si="0"/>
        <v>-29794</v>
      </c>
      <c r="T9">
        <f t="shared" si="0"/>
        <v>-10915</v>
      </c>
      <c r="U9">
        <f t="shared" si="0"/>
        <v>-7475</v>
      </c>
      <c r="V9">
        <f t="shared" si="0"/>
        <v>571</v>
      </c>
      <c r="W9">
        <f t="shared" si="0"/>
        <v>981</v>
      </c>
      <c r="X9">
        <f t="shared" si="0"/>
        <v>0</v>
      </c>
    </row>
    <row r="10" spans="1:24" x14ac:dyDescent="0.25">
      <c r="B10" t="s">
        <v>16</v>
      </c>
      <c r="C10">
        <v>17460</v>
      </c>
      <c r="D10">
        <v>17923</v>
      </c>
      <c r="E10">
        <v>18718</v>
      </c>
      <c r="F10">
        <v>19584</v>
      </c>
      <c r="G10">
        <v>19575</v>
      </c>
      <c r="H10">
        <v>19956</v>
      </c>
      <c r="J10">
        <f>SUM(C$2:C10)</f>
        <v>129614</v>
      </c>
      <c r="K10">
        <f>SUM(D$2:D10)</f>
        <v>148956</v>
      </c>
      <c r="L10">
        <f>SUM(E$2:E10)</f>
        <v>153191</v>
      </c>
      <c r="M10">
        <f>SUM(F$2:F10)</f>
        <v>162103</v>
      </c>
      <c r="N10">
        <f>SUM(G$2:G10)</f>
        <v>162504</v>
      </c>
      <c r="O10">
        <f>SUM(H$2:H10)</f>
        <v>161904</v>
      </c>
      <c r="P10">
        <f t="shared" si="1"/>
        <v>161904</v>
      </c>
      <c r="R10" t="s">
        <v>16</v>
      </c>
      <c r="S10">
        <f t="shared" si="0"/>
        <v>-32290</v>
      </c>
      <c r="T10">
        <f t="shared" si="0"/>
        <v>-12948</v>
      </c>
      <c r="U10">
        <f t="shared" si="0"/>
        <v>-8713</v>
      </c>
      <c r="V10">
        <f t="shared" si="0"/>
        <v>199</v>
      </c>
      <c r="W10">
        <f t="shared" si="0"/>
        <v>600</v>
      </c>
      <c r="X10">
        <f t="shared" si="0"/>
        <v>0</v>
      </c>
    </row>
    <row r="11" spans="1:24" x14ac:dyDescent="0.25">
      <c r="B11" t="s">
        <v>17</v>
      </c>
      <c r="C11">
        <v>15135</v>
      </c>
      <c r="D11">
        <v>16607</v>
      </c>
      <c r="E11">
        <v>17603</v>
      </c>
      <c r="F11">
        <v>18781</v>
      </c>
      <c r="G11">
        <v>18688</v>
      </c>
      <c r="H11">
        <v>18565</v>
      </c>
      <c r="J11">
        <f>SUM(C$2:C11)</f>
        <v>144749</v>
      </c>
      <c r="K11">
        <f>SUM(D$2:D11)</f>
        <v>165563</v>
      </c>
      <c r="L11">
        <f>SUM(E$2:E11)</f>
        <v>170794</v>
      </c>
      <c r="M11">
        <f>SUM(F$2:F11)</f>
        <v>180884</v>
      </c>
      <c r="N11">
        <f>SUM(G$2:G11)</f>
        <v>181192</v>
      </c>
      <c r="O11">
        <f>SUM(H$2:H11)</f>
        <v>180469</v>
      </c>
      <c r="P11">
        <f t="shared" si="1"/>
        <v>180469</v>
      </c>
      <c r="R11" t="s">
        <v>17</v>
      </c>
      <c r="S11">
        <f t="shared" si="0"/>
        <v>-35720</v>
      </c>
      <c r="T11">
        <f t="shared" si="0"/>
        <v>-14906</v>
      </c>
      <c r="U11">
        <f t="shared" si="0"/>
        <v>-9675</v>
      </c>
      <c r="V11">
        <f t="shared" si="0"/>
        <v>415</v>
      </c>
      <c r="W11">
        <f t="shared" si="0"/>
        <v>723</v>
      </c>
      <c r="X11">
        <f t="shared" si="0"/>
        <v>0</v>
      </c>
    </row>
    <row r="12" spans="1:24" x14ac:dyDescent="0.25">
      <c r="B12" t="s">
        <v>18</v>
      </c>
      <c r="C12">
        <v>13205</v>
      </c>
      <c r="D12">
        <v>15664</v>
      </c>
      <c r="E12">
        <v>15754</v>
      </c>
      <c r="F12">
        <v>17206</v>
      </c>
      <c r="G12">
        <v>16510</v>
      </c>
      <c r="H12">
        <v>17357</v>
      </c>
      <c r="J12">
        <f>SUM(C$2:C12)</f>
        <v>157954</v>
      </c>
      <c r="K12">
        <f>SUM(D$2:D12)</f>
        <v>181227</v>
      </c>
      <c r="L12">
        <f>SUM(E$2:E12)</f>
        <v>186548</v>
      </c>
      <c r="M12">
        <f>SUM(F$2:F12)</f>
        <v>198090</v>
      </c>
      <c r="N12">
        <f>SUM(G$2:G12)</f>
        <v>197702</v>
      </c>
      <c r="O12">
        <f>SUM(H$2:H12)</f>
        <v>197826</v>
      </c>
      <c r="P12">
        <f t="shared" si="1"/>
        <v>197702</v>
      </c>
      <c r="R12" t="s">
        <v>18</v>
      </c>
      <c r="S12">
        <f t="shared" si="0"/>
        <v>-39748</v>
      </c>
      <c r="T12">
        <f t="shared" si="0"/>
        <v>-16475</v>
      </c>
      <c r="U12">
        <f t="shared" si="0"/>
        <v>-11154</v>
      </c>
      <c r="V12">
        <f t="shared" si="0"/>
        <v>388</v>
      </c>
      <c r="W12">
        <f t="shared" si="0"/>
        <v>0</v>
      </c>
      <c r="X12">
        <f t="shared" si="0"/>
        <v>124</v>
      </c>
    </row>
    <row r="13" spans="1:24" x14ac:dyDescent="0.25">
      <c r="B13" t="s">
        <v>19</v>
      </c>
      <c r="C13">
        <v>13230</v>
      </c>
      <c r="D13">
        <v>15631</v>
      </c>
      <c r="E13">
        <v>15301</v>
      </c>
      <c r="F13">
        <v>17377</v>
      </c>
      <c r="G13">
        <v>16912</v>
      </c>
      <c r="H13">
        <v>17102</v>
      </c>
      <c r="J13">
        <f>SUM(C$2:C13)</f>
        <v>171184</v>
      </c>
      <c r="K13">
        <f>SUM(D$2:D13)</f>
        <v>196858</v>
      </c>
      <c r="L13">
        <f>SUM(E$2:E13)</f>
        <v>201849</v>
      </c>
      <c r="M13">
        <f>SUM(F$2:F13)</f>
        <v>215467</v>
      </c>
      <c r="N13">
        <f>SUM(G$2:G13)</f>
        <v>214614</v>
      </c>
      <c r="O13">
        <f>SUM(H$2:H13)</f>
        <v>214928</v>
      </c>
      <c r="P13">
        <f t="shared" si="1"/>
        <v>214614</v>
      </c>
      <c r="R13" t="s">
        <v>19</v>
      </c>
      <c r="S13">
        <f t="shared" si="0"/>
        <v>-43430</v>
      </c>
      <c r="T13">
        <f t="shared" si="0"/>
        <v>-17756</v>
      </c>
      <c r="U13">
        <f t="shared" si="0"/>
        <v>-12765</v>
      </c>
      <c r="V13">
        <f t="shared" si="0"/>
        <v>853</v>
      </c>
      <c r="W13">
        <f t="shared" si="0"/>
        <v>0</v>
      </c>
      <c r="X13">
        <f t="shared" si="0"/>
        <v>314</v>
      </c>
    </row>
    <row r="16" spans="1:24" x14ac:dyDescent="0.25">
      <c r="B16" t="s">
        <v>22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J16" t="s">
        <v>0</v>
      </c>
      <c r="K16" t="s">
        <v>1</v>
      </c>
      <c r="L16" t="s">
        <v>2</v>
      </c>
      <c r="M16" t="s">
        <v>3</v>
      </c>
      <c r="N16" t="s">
        <v>4</v>
      </c>
      <c r="O16" t="s">
        <v>5</v>
      </c>
      <c r="P16" t="s">
        <v>7</v>
      </c>
      <c r="R16" t="s">
        <v>6</v>
      </c>
      <c r="S16" t="s">
        <v>0</v>
      </c>
      <c r="T16" t="s">
        <v>1</v>
      </c>
      <c r="U16" t="s">
        <v>2</v>
      </c>
      <c r="V16" t="s">
        <v>3</v>
      </c>
      <c r="W16" t="s">
        <v>4</v>
      </c>
      <c r="X16" t="s">
        <v>5</v>
      </c>
    </row>
    <row r="17" spans="2:24" x14ac:dyDescent="0.25">
      <c r="B17" t="s">
        <v>8</v>
      </c>
      <c r="C17">
        <v>26315</v>
      </c>
      <c r="D17">
        <v>29850</v>
      </c>
      <c r="E17">
        <v>24097</v>
      </c>
      <c r="F17">
        <v>27480</v>
      </c>
      <c r="G17">
        <v>24094</v>
      </c>
      <c r="H17">
        <v>29491</v>
      </c>
      <c r="J17">
        <f>SUM(C$17:C17)</f>
        <v>26315</v>
      </c>
      <c r="K17">
        <f>SUM(D$17:D17)</f>
        <v>29850</v>
      </c>
      <c r="L17">
        <f>SUM(E$17:E17)</f>
        <v>24097</v>
      </c>
      <c r="M17">
        <f>SUM(F$17:F17)</f>
        <v>27480</v>
      </c>
      <c r="N17">
        <f>SUM(G$17:G17)</f>
        <v>24094</v>
      </c>
      <c r="O17">
        <f>SUM(H$17:H17)</f>
        <v>29491</v>
      </c>
      <c r="P17">
        <f t="shared" ref="P17:P28" si="2">MEDIAN(K17:O17)</f>
        <v>27480</v>
      </c>
      <c r="R17" t="s">
        <v>8</v>
      </c>
      <c r="S17">
        <f t="shared" ref="S17:X28" si="3">J17-$P17</f>
        <v>-1165</v>
      </c>
      <c r="T17">
        <f t="shared" si="3"/>
        <v>2370</v>
      </c>
      <c r="U17">
        <f t="shared" si="3"/>
        <v>-3383</v>
      </c>
      <c r="V17">
        <f t="shared" si="3"/>
        <v>0</v>
      </c>
      <c r="W17">
        <f t="shared" si="3"/>
        <v>-3386</v>
      </c>
      <c r="X17">
        <f t="shared" si="3"/>
        <v>2011</v>
      </c>
    </row>
    <row r="18" spans="2:24" x14ac:dyDescent="0.25">
      <c r="B18" t="s">
        <v>9</v>
      </c>
      <c r="C18">
        <v>29505</v>
      </c>
      <c r="D18">
        <v>24213</v>
      </c>
      <c r="E18">
        <v>22216</v>
      </c>
      <c r="F18">
        <v>22453</v>
      </c>
      <c r="G18">
        <v>23315</v>
      </c>
      <c r="H18">
        <v>23017</v>
      </c>
      <c r="J18">
        <f>SUM(C$17:C18)</f>
        <v>55820</v>
      </c>
      <c r="K18">
        <f>SUM(D$17:D18)</f>
        <v>54063</v>
      </c>
      <c r="L18">
        <f>SUM(E$17:E18)</f>
        <v>46313</v>
      </c>
      <c r="M18">
        <f>SUM(F$17:F18)</f>
        <v>49933</v>
      </c>
      <c r="N18">
        <f>SUM(G$17:G18)</f>
        <v>47409</v>
      </c>
      <c r="O18">
        <f>SUM(H$17:H18)</f>
        <v>52508</v>
      </c>
      <c r="P18">
        <f t="shared" si="2"/>
        <v>49933</v>
      </c>
      <c r="R18" t="s">
        <v>9</v>
      </c>
      <c r="S18">
        <f t="shared" si="3"/>
        <v>5887</v>
      </c>
      <c r="T18">
        <f t="shared" si="3"/>
        <v>4130</v>
      </c>
      <c r="U18">
        <f t="shared" si="3"/>
        <v>-3620</v>
      </c>
      <c r="V18">
        <f t="shared" si="3"/>
        <v>0</v>
      </c>
      <c r="W18">
        <f t="shared" si="3"/>
        <v>-2524</v>
      </c>
      <c r="X18">
        <f t="shared" si="3"/>
        <v>2575</v>
      </c>
    </row>
    <row r="19" spans="2:24" x14ac:dyDescent="0.25">
      <c r="B19" t="s">
        <v>10</v>
      </c>
      <c r="C19">
        <v>26214</v>
      </c>
      <c r="D19">
        <v>29707</v>
      </c>
      <c r="E19">
        <v>22939</v>
      </c>
      <c r="F19">
        <v>23754</v>
      </c>
      <c r="G19">
        <v>25620</v>
      </c>
      <c r="H19">
        <v>22652</v>
      </c>
      <c r="J19">
        <f>SUM(C$17:C19)</f>
        <v>82034</v>
      </c>
      <c r="K19">
        <f>SUM(D$17:D19)</f>
        <v>83770</v>
      </c>
      <c r="L19">
        <f>SUM(E$17:E19)</f>
        <v>69252</v>
      </c>
      <c r="M19">
        <f>SUM(F$17:F19)</f>
        <v>73687</v>
      </c>
      <c r="N19">
        <f>SUM(G$17:G19)</f>
        <v>73029</v>
      </c>
      <c r="O19">
        <f>SUM(H$17:H19)</f>
        <v>75160</v>
      </c>
      <c r="P19">
        <f t="shared" si="2"/>
        <v>73687</v>
      </c>
      <c r="R19" t="s">
        <v>10</v>
      </c>
      <c r="S19">
        <f t="shared" si="3"/>
        <v>8347</v>
      </c>
      <c r="T19">
        <f t="shared" si="3"/>
        <v>10083</v>
      </c>
      <c r="U19">
        <f t="shared" si="3"/>
        <v>-4435</v>
      </c>
      <c r="V19">
        <f t="shared" si="3"/>
        <v>0</v>
      </c>
      <c r="W19">
        <f t="shared" si="3"/>
        <v>-658</v>
      </c>
      <c r="X19">
        <f t="shared" si="3"/>
        <v>1473</v>
      </c>
    </row>
    <row r="20" spans="2:24" x14ac:dyDescent="0.25">
      <c r="B20" t="s">
        <v>11</v>
      </c>
      <c r="C20">
        <v>22155</v>
      </c>
      <c r="D20">
        <v>29962</v>
      </c>
      <c r="E20">
        <v>21980</v>
      </c>
      <c r="F20">
        <v>21429</v>
      </c>
      <c r="G20">
        <v>21791</v>
      </c>
      <c r="H20">
        <v>21511</v>
      </c>
      <c r="J20">
        <f>SUM(C$17:C20)</f>
        <v>104189</v>
      </c>
      <c r="K20">
        <f>SUM(D$17:D20)</f>
        <v>113732</v>
      </c>
      <c r="L20">
        <f>SUM(E$17:E20)</f>
        <v>91232</v>
      </c>
      <c r="M20">
        <f>SUM(F$17:F20)</f>
        <v>95116</v>
      </c>
      <c r="N20">
        <f>SUM(G$17:G20)</f>
        <v>94820</v>
      </c>
      <c r="O20">
        <f>SUM(H$17:H20)</f>
        <v>96671</v>
      </c>
      <c r="P20">
        <f t="shared" si="2"/>
        <v>95116</v>
      </c>
      <c r="R20" t="s">
        <v>11</v>
      </c>
      <c r="S20">
        <f t="shared" si="3"/>
        <v>9073</v>
      </c>
      <c r="T20">
        <f t="shared" si="3"/>
        <v>18616</v>
      </c>
      <c r="U20">
        <f t="shared" si="3"/>
        <v>-3884</v>
      </c>
      <c r="V20">
        <f t="shared" si="3"/>
        <v>0</v>
      </c>
      <c r="W20">
        <f t="shared" si="3"/>
        <v>-296</v>
      </c>
      <c r="X20">
        <f t="shared" si="3"/>
        <v>1555</v>
      </c>
    </row>
    <row r="21" spans="2:24" x14ac:dyDescent="0.25">
      <c r="B21" t="s">
        <v>12</v>
      </c>
      <c r="C21">
        <v>20807</v>
      </c>
      <c r="D21">
        <v>24363</v>
      </c>
      <c r="E21">
        <v>21051</v>
      </c>
      <c r="F21">
        <v>21351</v>
      </c>
      <c r="G21">
        <v>20795</v>
      </c>
      <c r="H21">
        <v>20586</v>
      </c>
      <c r="J21">
        <f>SUM(C$17:C21)</f>
        <v>124996</v>
      </c>
      <c r="K21">
        <f>SUM(D$17:D21)</f>
        <v>138095</v>
      </c>
      <c r="L21">
        <f>SUM(E$17:E21)</f>
        <v>112283</v>
      </c>
      <c r="M21">
        <f>SUM(F$17:F21)</f>
        <v>116467</v>
      </c>
      <c r="N21">
        <f>SUM(G$17:G21)</f>
        <v>115615</v>
      </c>
      <c r="O21">
        <f>SUM(H$17:H21)</f>
        <v>117257</v>
      </c>
      <c r="P21">
        <f t="shared" si="2"/>
        <v>116467</v>
      </c>
      <c r="R21" t="s">
        <v>12</v>
      </c>
      <c r="S21">
        <f t="shared" si="3"/>
        <v>8529</v>
      </c>
      <c r="T21">
        <f t="shared" si="3"/>
        <v>21628</v>
      </c>
      <c r="U21">
        <f t="shared" si="3"/>
        <v>-4184</v>
      </c>
      <c r="V21">
        <f t="shared" si="3"/>
        <v>0</v>
      </c>
      <c r="W21">
        <f t="shared" si="3"/>
        <v>-852</v>
      </c>
      <c r="X21">
        <f t="shared" si="3"/>
        <v>790</v>
      </c>
    </row>
    <row r="22" spans="2:24" x14ac:dyDescent="0.25">
      <c r="B22" t="s">
        <v>13</v>
      </c>
      <c r="C22">
        <v>18579</v>
      </c>
      <c r="D22">
        <v>21537</v>
      </c>
      <c r="E22">
        <v>21067</v>
      </c>
      <c r="F22">
        <v>20645</v>
      </c>
      <c r="G22">
        <v>19422</v>
      </c>
      <c r="H22">
        <v>20071</v>
      </c>
      <c r="J22">
        <f>SUM(C$17:C22)</f>
        <v>143575</v>
      </c>
      <c r="K22">
        <f>SUM(D$17:D22)</f>
        <v>159632</v>
      </c>
      <c r="L22">
        <f>SUM(E$17:E22)</f>
        <v>133350</v>
      </c>
      <c r="M22">
        <f>SUM(F$17:F22)</f>
        <v>137112</v>
      </c>
      <c r="N22">
        <f>SUM(G$17:G22)</f>
        <v>135037</v>
      </c>
      <c r="O22">
        <f>SUM(H$17:H22)</f>
        <v>137328</v>
      </c>
      <c r="P22">
        <f t="shared" si="2"/>
        <v>137112</v>
      </c>
      <c r="R22" t="s">
        <v>13</v>
      </c>
      <c r="S22">
        <f t="shared" si="3"/>
        <v>6463</v>
      </c>
      <c r="T22">
        <f t="shared" si="3"/>
        <v>22520</v>
      </c>
      <c r="U22">
        <f t="shared" si="3"/>
        <v>-3762</v>
      </c>
      <c r="V22">
        <f t="shared" si="3"/>
        <v>0</v>
      </c>
      <c r="W22">
        <f t="shared" si="3"/>
        <v>-2075</v>
      </c>
      <c r="X22">
        <f t="shared" si="3"/>
        <v>216</v>
      </c>
    </row>
    <row r="23" spans="2:24" x14ac:dyDescent="0.25">
      <c r="B23" t="s">
        <v>14</v>
      </c>
      <c r="C23">
        <v>20187</v>
      </c>
      <c r="D23">
        <v>21127</v>
      </c>
      <c r="E23">
        <v>22480</v>
      </c>
      <c r="F23">
        <v>20430</v>
      </c>
      <c r="G23">
        <v>20390</v>
      </c>
      <c r="H23">
        <v>19863</v>
      </c>
      <c r="J23">
        <f>SUM(C$17:C23)</f>
        <v>163762</v>
      </c>
      <c r="K23">
        <f>SUM(D$17:D23)</f>
        <v>180759</v>
      </c>
      <c r="L23">
        <f>SUM(E$17:E23)</f>
        <v>155830</v>
      </c>
      <c r="M23">
        <f>SUM(F$17:F23)</f>
        <v>157542</v>
      </c>
      <c r="N23">
        <f>SUM(G$17:G23)</f>
        <v>155427</v>
      </c>
      <c r="O23">
        <f>SUM(H$17:H23)</f>
        <v>157191</v>
      </c>
      <c r="P23">
        <f t="shared" si="2"/>
        <v>157191</v>
      </c>
      <c r="R23" t="s">
        <v>14</v>
      </c>
      <c r="S23">
        <f t="shared" si="3"/>
        <v>6571</v>
      </c>
      <c r="T23">
        <f t="shared" si="3"/>
        <v>23568</v>
      </c>
      <c r="U23">
        <f t="shared" si="3"/>
        <v>-1361</v>
      </c>
      <c r="V23">
        <f t="shared" si="3"/>
        <v>351</v>
      </c>
      <c r="W23">
        <f t="shared" si="3"/>
        <v>-1764</v>
      </c>
      <c r="X23">
        <f t="shared" si="3"/>
        <v>0</v>
      </c>
    </row>
    <row r="24" spans="2:24" x14ac:dyDescent="0.25">
      <c r="B24" t="s">
        <v>15</v>
      </c>
      <c r="C24">
        <v>23144</v>
      </c>
      <c r="D24">
        <v>20736</v>
      </c>
      <c r="E24">
        <v>23350</v>
      </c>
      <c r="F24">
        <v>20018</v>
      </c>
      <c r="G24">
        <v>20574</v>
      </c>
      <c r="H24">
        <v>20508</v>
      </c>
      <c r="J24">
        <f>SUM(C$17:C24)</f>
        <v>186906</v>
      </c>
      <c r="K24">
        <f>SUM(D$17:D24)</f>
        <v>201495</v>
      </c>
      <c r="L24">
        <f>SUM(E$17:E24)</f>
        <v>179180</v>
      </c>
      <c r="M24">
        <f>SUM(F$17:F24)</f>
        <v>177560</v>
      </c>
      <c r="N24">
        <f>SUM(G$17:G24)</f>
        <v>176001</v>
      </c>
      <c r="O24">
        <f>SUM(H$17:H24)</f>
        <v>177699</v>
      </c>
      <c r="P24">
        <f t="shared" si="2"/>
        <v>177699</v>
      </c>
      <c r="R24" t="s">
        <v>15</v>
      </c>
      <c r="S24">
        <f t="shared" si="3"/>
        <v>9207</v>
      </c>
      <c r="T24">
        <f t="shared" si="3"/>
        <v>23796</v>
      </c>
      <c r="U24">
        <f t="shared" si="3"/>
        <v>1481</v>
      </c>
      <c r="V24">
        <f t="shared" si="3"/>
        <v>-139</v>
      </c>
      <c r="W24">
        <f t="shared" si="3"/>
        <v>-1698</v>
      </c>
      <c r="X24">
        <f t="shared" si="3"/>
        <v>0</v>
      </c>
    </row>
    <row r="25" spans="2:24" x14ac:dyDescent="0.25">
      <c r="B25" t="s">
        <v>16</v>
      </c>
      <c r="C25">
        <v>19774</v>
      </c>
      <c r="D25">
        <v>25256</v>
      </c>
      <c r="E25">
        <v>21842</v>
      </c>
      <c r="F25">
        <v>19111</v>
      </c>
      <c r="G25">
        <v>19428</v>
      </c>
      <c r="H25">
        <v>18734</v>
      </c>
      <c r="J25">
        <f>SUM(C$17:C25)</f>
        <v>206680</v>
      </c>
      <c r="K25">
        <f>SUM(D$17:D25)</f>
        <v>226751</v>
      </c>
      <c r="L25">
        <f>SUM(E$17:E25)</f>
        <v>201022</v>
      </c>
      <c r="M25">
        <f>SUM(F$17:F25)</f>
        <v>196671</v>
      </c>
      <c r="N25">
        <f>SUM(G$17:G25)</f>
        <v>195429</v>
      </c>
      <c r="O25">
        <f>SUM(H$17:H25)</f>
        <v>196433</v>
      </c>
      <c r="P25">
        <f t="shared" si="2"/>
        <v>196671</v>
      </c>
      <c r="R25" t="s">
        <v>16</v>
      </c>
      <c r="S25">
        <f t="shared" si="3"/>
        <v>10009</v>
      </c>
      <c r="T25">
        <f t="shared" si="3"/>
        <v>30080</v>
      </c>
      <c r="U25">
        <f t="shared" si="3"/>
        <v>4351</v>
      </c>
      <c r="V25">
        <f t="shared" si="3"/>
        <v>0</v>
      </c>
      <c r="W25">
        <f t="shared" si="3"/>
        <v>-1242</v>
      </c>
      <c r="X25">
        <f t="shared" si="3"/>
        <v>-238</v>
      </c>
    </row>
    <row r="26" spans="2:24" x14ac:dyDescent="0.25">
      <c r="B26" t="s">
        <v>17</v>
      </c>
      <c r="C26">
        <v>21495</v>
      </c>
      <c r="D26">
        <v>46715</v>
      </c>
      <c r="E26">
        <v>27689</v>
      </c>
      <c r="F26">
        <v>21266</v>
      </c>
      <c r="G26">
        <v>23058</v>
      </c>
      <c r="H26">
        <v>21913</v>
      </c>
      <c r="J26">
        <f>SUM(C$17:C26)</f>
        <v>228175</v>
      </c>
      <c r="K26">
        <f>SUM(D$17:D26)</f>
        <v>273466</v>
      </c>
      <c r="L26">
        <f>SUM(E$17:E26)</f>
        <v>228711</v>
      </c>
      <c r="M26">
        <f>SUM(F$17:F26)</f>
        <v>217937</v>
      </c>
      <c r="N26">
        <f>SUM(G$17:G26)</f>
        <v>218487</v>
      </c>
      <c r="O26">
        <f>SUM(H$17:H26)</f>
        <v>218346</v>
      </c>
      <c r="P26">
        <f t="shared" si="2"/>
        <v>218487</v>
      </c>
      <c r="R26" t="s">
        <v>17</v>
      </c>
      <c r="S26">
        <f t="shared" si="3"/>
        <v>9688</v>
      </c>
      <c r="T26">
        <f t="shared" si="3"/>
        <v>54979</v>
      </c>
      <c r="U26">
        <f t="shared" si="3"/>
        <v>10224</v>
      </c>
      <c r="V26">
        <f t="shared" si="3"/>
        <v>-550</v>
      </c>
      <c r="W26">
        <f t="shared" si="3"/>
        <v>0</v>
      </c>
      <c r="X26">
        <f t="shared" si="3"/>
        <v>-141</v>
      </c>
    </row>
    <row r="27" spans="2:24" x14ac:dyDescent="0.25">
      <c r="B27" t="s">
        <v>18</v>
      </c>
      <c r="C27">
        <v>20344</v>
      </c>
      <c r="D27">
        <v>36434</v>
      </c>
      <c r="E27">
        <v>35131</v>
      </c>
      <c r="F27">
        <v>20731</v>
      </c>
      <c r="G27">
        <v>22167</v>
      </c>
      <c r="H27">
        <v>21532</v>
      </c>
      <c r="J27">
        <f>SUM(C$17:C27)</f>
        <v>248519</v>
      </c>
      <c r="K27">
        <f>SUM(D$17:D27)</f>
        <v>309900</v>
      </c>
      <c r="L27">
        <f>SUM(E$17:E27)</f>
        <v>263842</v>
      </c>
      <c r="M27">
        <f>SUM(F$17:F27)</f>
        <v>238668</v>
      </c>
      <c r="N27">
        <f>SUM(G$17:G27)</f>
        <v>240654</v>
      </c>
      <c r="O27">
        <f>SUM(H$17:H27)</f>
        <v>239878</v>
      </c>
      <c r="P27">
        <f t="shared" si="2"/>
        <v>240654</v>
      </c>
      <c r="R27" t="s">
        <v>18</v>
      </c>
      <c r="S27">
        <f t="shared" si="3"/>
        <v>7865</v>
      </c>
      <c r="T27">
        <f t="shared" si="3"/>
        <v>69246</v>
      </c>
      <c r="U27">
        <f t="shared" si="3"/>
        <v>23188</v>
      </c>
      <c r="V27">
        <f t="shared" si="3"/>
        <v>-1986</v>
      </c>
      <c r="W27">
        <f t="shared" si="3"/>
        <v>0</v>
      </c>
      <c r="X27">
        <f t="shared" si="3"/>
        <v>-776</v>
      </c>
    </row>
    <row r="28" spans="2:24" x14ac:dyDescent="0.25">
      <c r="B28" t="s">
        <v>19</v>
      </c>
      <c r="C28">
        <v>23704</v>
      </c>
      <c r="D28">
        <v>26163</v>
      </c>
      <c r="E28">
        <v>34809</v>
      </c>
      <c r="F28">
        <v>22777</v>
      </c>
      <c r="G28">
        <v>24840</v>
      </c>
      <c r="H28">
        <v>22933</v>
      </c>
      <c r="J28">
        <f>SUM(C$17:C28)</f>
        <v>272223</v>
      </c>
      <c r="K28">
        <f>SUM(D$17:D28)</f>
        <v>336063</v>
      </c>
      <c r="L28">
        <f>SUM(E$17:E28)</f>
        <v>298651</v>
      </c>
      <c r="M28">
        <f>SUM(F$17:F28)</f>
        <v>261445</v>
      </c>
      <c r="N28">
        <f>SUM(G$17:G28)</f>
        <v>265494</v>
      </c>
      <c r="O28">
        <f>SUM(H$17:H28)</f>
        <v>262811</v>
      </c>
      <c r="P28">
        <f t="shared" si="2"/>
        <v>265494</v>
      </c>
      <c r="R28" t="s">
        <v>19</v>
      </c>
      <c r="S28">
        <f t="shared" si="3"/>
        <v>6729</v>
      </c>
      <c r="T28">
        <f t="shared" si="3"/>
        <v>70569</v>
      </c>
      <c r="U28">
        <f t="shared" si="3"/>
        <v>33157</v>
      </c>
      <c r="V28">
        <f t="shared" si="3"/>
        <v>-4049</v>
      </c>
      <c r="W28">
        <f t="shared" si="3"/>
        <v>0</v>
      </c>
      <c r="X28">
        <f t="shared" si="3"/>
        <v>-2683</v>
      </c>
    </row>
    <row r="31" spans="2:24" x14ac:dyDescent="0.25">
      <c r="B31" s="3" t="s">
        <v>83</v>
      </c>
    </row>
  </sheetData>
  <hyperlinks>
    <hyperlink ref="A1" location="home!A1" display="home" xr:uid="{93D75C4D-8FDF-419A-83A7-F8BD5B409305}"/>
    <hyperlink ref="B31" r:id="rId1" xr:uid="{CEEE3D6D-6714-4D81-894C-5AD3BCB2941C}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CCCFF-72F4-4367-8A3D-6DFC55E94DEA}">
  <dimension ref="A1:X32"/>
  <sheetViews>
    <sheetView zoomScaleNormal="100" workbookViewId="0">
      <selection activeCell="B17" sqref="B17:B28"/>
    </sheetView>
  </sheetViews>
  <sheetFormatPr baseColWidth="10" defaultRowHeight="15" x14ac:dyDescent="0.25"/>
  <sheetData>
    <row r="1" spans="1:24" x14ac:dyDescent="0.25">
      <c r="A1" s="3" t="s">
        <v>59</v>
      </c>
      <c r="B1" t="s">
        <v>23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7</v>
      </c>
      <c r="R1" t="s">
        <v>6</v>
      </c>
      <c r="S1" t="s">
        <v>0</v>
      </c>
      <c r="T1" t="s">
        <v>1</v>
      </c>
      <c r="U1" t="s">
        <v>2</v>
      </c>
      <c r="V1" t="s">
        <v>3</v>
      </c>
      <c r="W1" t="s">
        <v>4</v>
      </c>
      <c r="X1" t="s">
        <v>5</v>
      </c>
    </row>
    <row r="2" spans="1:24" x14ac:dyDescent="0.25">
      <c r="B2" t="s">
        <v>8</v>
      </c>
      <c r="C2">
        <v>1461</v>
      </c>
      <c r="D2">
        <v>1554</v>
      </c>
      <c r="E2">
        <v>1576</v>
      </c>
      <c r="F2">
        <v>1656</v>
      </c>
      <c r="G2">
        <v>1628</v>
      </c>
      <c r="H2">
        <v>1626</v>
      </c>
      <c r="J2">
        <f>SUM(C$2:C2)</f>
        <v>1461</v>
      </c>
      <c r="K2">
        <f>SUM(D$2:D2)</f>
        <v>1554</v>
      </c>
      <c r="L2">
        <f>SUM(E$2:E2)</f>
        <v>1576</v>
      </c>
      <c r="M2">
        <f>SUM(F$2:F2)</f>
        <v>1656</v>
      </c>
      <c r="N2">
        <f>SUM(G$2:G2)</f>
        <v>1628</v>
      </c>
      <c r="O2">
        <f>SUM(H$2:H2)</f>
        <v>1626</v>
      </c>
      <c r="P2">
        <f>MEDIAN(K2:O2)</f>
        <v>1626</v>
      </c>
      <c r="R2" t="s">
        <v>8</v>
      </c>
      <c r="S2">
        <f t="shared" ref="S2:X13" si="0">J2-$P2</f>
        <v>-165</v>
      </c>
      <c r="T2">
        <f t="shared" si="0"/>
        <v>-72</v>
      </c>
      <c r="U2">
        <f t="shared" si="0"/>
        <v>-50</v>
      </c>
      <c r="V2">
        <f t="shared" si="0"/>
        <v>30</v>
      </c>
      <c r="W2">
        <f t="shared" si="0"/>
        <v>2</v>
      </c>
      <c r="X2">
        <f t="shared" si="0"/>
        <v>0</v>
      </c>
    </row>
    <row r="3" spans="1:24" x14ac:dyDescent="0.25">
      <c r="B3" t="s">
        <v>9</v>
      </c>
      <c r="C3">
        <v>1273</v>
      </c>
      <c r="D3">
        <v>1355</v>
      </c>
      <c r="E3">
        <v>1350</v>
      </c>
      <c r="F3">
        <v>1325</v>
      </c>
      <c r="G3">
        <v>1464</v>
      </c>
      <c r="H3">
        <v>1503</v>
      </c>
      <c r="J3">
        <f>SUM(C$2:C3)</f>
        <v>2734</v>
      </c>
      <c r="K3">
        <f>SUM(D$2:D3)</f>
        <v>2909</v>
      </c>
      <c r="L3">
        <f>SUM(E$2:E3)</f>
        <v>2926</v>
      </c>
      <c r="M3">
        <f>SUM(F$2:F3)</f>
        <v>2981</v>
      </c>
      <c r="N3">
        <f>SUM(G$2:G3)</f>
        <v>3092</v>
      </c>
      <c r="O3">
        <f>SUM(H$2:H3)</f>
        <v>3129</v>
      </c>
      <c r="P3">
        <f t="shared" ref="P3:P13" si="1">MEDIAN(K3:O3)</f>
        <v>2981</v>
      </c>
      <c r="R3" t="s">
        <v>9</v>
      </c>
      <c r="S3">
        <f t="shared" si="0"/>
        <v>-247</v>
      </c>
      <c r="T3">
        <f t="shared" si="0"/>
        <v>-72</v>
      </c>
      <c r="U3">
        <f t="shared" si="0"/>
        <v>-55</v>
      </c>
      <c r="V3">
        <f t="shared" si="0"/>
        <v>0</v>
      </c>
      <c r="W3">
        <f t="shared" si="0"/>
        <v>111</v>
      </c>
      <c r="X3">
        <f t="shared" si="0"/>
        <v>148</v>
      </c>
    </row>
    <row r="4" spans="1:24" x14ac:dyDescent="0.25">
      <c r="B4" t="s">
        <v>10</v>
      </c>
      <c r="C4">
        <v>1375</v>
      </c>
      <c r="D4">
        <v>1588</v>
      </c>
      <c r="E4">
        <v>1527</v>
      </c>
      <c r="F4">
        <v>1584</v>
      </c>
      <c r="G4">
        <v>1611</v>
      </c>
      <c r="H4">
        <v>1639</v>
      </c>
      <c r="J4">
        <f>SUM(C$2:C4)</f>
        <v>4109</v>
      </c>
      <c r="K4">
        <f>SUM(D$2:D4)</f>
        <v>4497</v>
      </c>
      <c r="L4">
        <f>SUM(E$2:E4)</f>
        <v>4453</v>
      </c>
      <c r="M4">
        <f>SUM(F$2:F4)</f>
        <v>4565</v>
      </c>
      <c r="N4">
        <f>SUM(G$2:G4)</f>
        <v>4703</v>
      </c>
      <c r="O4">
        <f>SUM(H$2:H4)</f>
        <v>4768</v>
      </c>
      <c r="P4">
        <f t="shared" si="1"/>
        <v>4565</v>
      </c>
      <c r="R4" t="s">
        <v>10</v>
      </c>
      <c r="S4">
        <f t="shared" si="0"/>
        <v>-456</v>
      </c>
      <c r="T4">
        <f t="shared" si="0"/>
        <v>-68</v>
      </c>
      <c r="U4">
        <f t="shared" si="0"/>
        <v>-112</v>
      </c>
      <c r="V4">
        <f t="shared" si="0"/>
        <v>0</v>
      </c>
      <c r="W4">
        <f t="shared" si="0"/>
        <v>138</v>
      </c>
      <c r="X4">
        <f t="shared" si="0"/>
        <v>203</v>
      </c>
    </row>
    <row r="5" spans="1:24" x14ac:dyDescent="0.25">
      <c r="B5" t="s">
        <v>11</v>
      </c>
      <c r="C5">
        <v>1283</v>
      </c>
      <c r="D5">
        <v>1505</v>
      </c>
      <c r="E5">
        <v>1480</v>
      </c>
      <c r="F5">
        <v>1545</v>
      </c>
      <c r="G5">
        <v>1525</v>
      </c>
      <c r="H5">
        <v>1628</v>
      </c>
      <c r="J5">
        <f>SUM(C$2:C5)</f>
        <v>5392</v>
      </c>
      <c r="K5">
        <f>SUM(D$2:D5)</f>
        <v>6002</v>
      </c>
      <c r="L5">
        <f>SUM(E$2:E5)</f>
        <v>5933</v>
      </c>
      <c r="M5">
        <f>SUM(F$2:F5)</f>
        <v>6110</v>
      </c>
      <c r="N5">
        <f>SUM(G$2:G5)</f>
        <v>6228</v>
      </c>
      <c r="O5">
        <f>SUM(H$2:H5)</f>
        <v>6396</v>
      </c>
      <c r="P5">
        <f t="shared" si="1"/>
        <v>6110</v>
      </c>
      <c r="R5" t="s">
        <v>11</v>
      </c>
      <c r="S5">
        <f t="shared" si="0"/>
        <v>-718</v>
      </c>
      <c r="T5">
        <f t="shared" si="0"/>
        <v>-108</v>
      </c>
      <c r="U5">
        <f t="shared" si="0"/>
        <v>-177</v>
      </c>
      <c r="V5">
        <f t="shared" si="0"/>
        <v>0</v>
      </c>
      <c r="W5">
        <f t="shared" si="0"/>
        <v>118</v>
      </c>
      <c r="X5">
        <f t="shared" si="0"/>
        <v>286</v>
      </c>
    </row>
    <row r="6" spans="1:24" x14ac:dyDescent="0.25">
      <c r="B6" t="s">
        <v>12</v>
      </c>
      <c r="C6">
        <v>1534</v>
      </c>
      <c r="D6">
        <v>1522</v>
      </c>
      <c r="E6">
        <v>1606</v>
      </c>
      <c r="F6">
        <v>1676</v>
      </c>
      <c r="G6">
        <v>1680</v>
      </c>
      <c r="H6">
        <v>1733</v>
      </c>
      <c r="J6">
        <f>SUM(C$2:C6)</f>
        <v>6926</v>
      </c>
      <c r="K6">
        <f>SUM(D$2:D6)</f>
        <v>7524</v>
      </c>
      <c r="L6">
        <f>SUM(E$2:E6)</f>
        <v>7539</v>
      </c>
      <c r="M6">
        <f>SUM(F$2:F6)</f>
        <v>7786</v>
      </c>
      <c r="N6">
        <f>SUM(G$2:G6)</f>
        <v>7908</v>
      </c>
      <c r="O6">
        <f>SUM(H$2:H6)</f>
        <v>8129</v>
      </c>
      <c r="P6">
        <f t="shared" si="1"/>
        <v>7786</v>
      </c>
      <c r="R6" t="s">
        <v>12</v>
      </c>
      <c r="S6">
        <f t="shared" si="0"/>
        <v>-860</v>
      </c>
      <c r="T6">
        <f t="shared" si="0"/>
        <v>-262</v>
      </c>
      <c r="U6">
        <f t="shared" si="0"/>
        <v>-247</v>
      </c>
      <c r="V6">
        <f t="shared" si="0"/>
        <v>0</v>
      </c>
      <c r="W6">
        <f t="shared" si="0"/>
        <v>122</v>
      </c>
      <c r="X6">
        <f t="shared" si="0"/>
        <v>343</v>
      </c>
    </row>
    <row r="7" spans="1:24" x14ac:dyDescent="0.25">
      <c r="B7" t="s">
        <v>13</v>
      </c>
      <c r="C7">
        <v>1478</v>
      </c>
      <c r="D7">
        <v>1544</v>
      </c>
      <c r="E7">
        <v>1606</v>
      </c>
      <c r="F7">
        <v>1635</v>
      </c>
      <c r="G7">
        <v>1680</v>
      </c>
      <c r="H7">
        <v>1751</v>
      </c>
      <c r="J7">
        <f>SUM(C$2:C7)</f>
        <v>8404</v>
      </c>
      <c r="K7">
        <f>SUM(D$2:D7)</f>
        <v>9068</v>
      </c>
      <c r="L7">
        <f>SUM(E$2:E7)</f>
        <v>9145</v>
      </c>
      <c r="M7">
        <f>SUM(F$2:F7)</f>
        <v>9421</v>
      </c>
      <c r="N7">
        <f>SUM(G$2:G7)</f>
        <v>9588</v>
      </c>
      <c r="O7">
        <f>SUM(H$2:H7)</f>
        <v>9880</v>
      </c>
      <c r="P7">
        <f t="shared" si="1"/>
        <v>9421</v>
      </c>
      <c r="R7" t="s">
        <v>13</v>
      </c>
      <c r="S7">
        <f t="shared" si="0"/>
        <v>-1017</v>
      </c>
      <c r="T7">
        <f t="shared" si="0"/>
        <v>-353</v>
      </c>
      <c r="U7">
        <f t="shared" si="0"/>
        <v>-276</v>
      </c>
      <c r="V7">
        <f t="shared" si="0"/>
        <v>0</v>
      </c>
      <c r="W7">
        <f t="shared" si="0"/>
        <v>167</v>
      </c>
      <c r="X7">
        <f t="shared" si="0"/>
        <v>459</v>
      </c>
    </row>
    <row r="8" spans="1:24" x14ac:dyDescent="0.25">
      <c r="B8" t="s">
        <v>14</v>
      </c>
      <c r="C8">
        <v>1635</v>
      </c>
      <c r="D8">
        <v>1767</v>
      </c>
      <c r="E8">
        <v>1707</v>
      </c>
      <c r="F8">
        <v>1788</v>
      </c>
      <c r="G8">
        <v>1811</v>
      </c>
      <c r="H8">
        <v>1884</v>
      </c>
      <c r="J8">
        <f>SUM(C$2:C8)</f>
        <v>10039</v>
      </c>
      <c r="K8">
        <f>SUM(D$2:D8)</f>
        <v>10835</v>
      </c>
      <c r="L8">
        <f>SUM(E$2:E8)</f>
        <v>10852</v>
      </c>
      <c r="M8">
        <f>SUM(F$2:F8)</f>
        <v>11209</v>
      </c>
      <c r="N8">
        <f>SUM(G$2:G8)</f>
        <v>11399</v>
      </c>
      <c r="O8">
        <f>SUM(H$2:H8)</f>
        <v>11764</v>
      </c>
      <c r="P8">
        <f t="shared" si="1"/>
        <v>11209</v>
      </c>
      <c r="R8" t="s">
        <v>14</v>
      </c>
      <c r="S8">
        <f t="shared" si="0"/>
        <v>-1170</v>
      </c>
      <c r="T8">
        <f t="shared" si="0"/>
        <v>-374</v>
      </c>
      <c r="U8">
        <f t="shared" si="0"/>
        <v>-357</v>
      </c>
      <c r="V8">
        <f t="shared" si="0"/>
        <v>0</v>
      </c>
      <c r="W8">
        <f t="shared" si="0"/>
        <v>190</v>
      </c>
      <c r="X8">
        <f t="shared" si="0"/>
        <v>555</v>
      </c>
    </row>
    <row r="9" spans="1:24" x14ac:dyDescent="0.25">
      <c r="B9" t="s">
        <v>15</v>
      </c>
      <c r="C9">
        <v>1559</v>
      </c>
      <c r="D9">
        <v>1815</v>
      </c>
      <c r="E9">
        <v>1737</v>
      </c>
      <c r="F9">
        <v>1731</v>
      </c>
      <c r="G9">
        <v>1774</v>
      </c>
      <c r="H9">
        <v>1893</v>
      </c>
      <c r="J9">
        <f>SUM(C$2:C9)</f>
        <v>11598</v>
      </c>
      <c r="K9">
        <f>SUM(D$2:D9)</f>
        <v>12650</v>
      </c>
      <c r="L9">
        <f>SUM(E$2:E9)</f>
        <v>12589</v>
      </c>
      <c r="M9">
        <f>SUM(F$2:F9)</f>
        <v>12940</v>
      </c>
      <c r="N9">
        <f>SUM(G$2:G9)</f>
        <v>13173</v>
      </c>
      <c r="O9">
        <f>SUM(H$2:H9)</f>
        <v>13657</v>
      </c>
      <c r="P9">
        <f t="shared" si="1"/>
        <v>12940</v>
      </c>
      <c r="R9" t="s">
        <v>15</v>
      </c>
      <c r="S9">
        <f t="shared" si="0"/>
        <v>-1342</v>
      </c>
      <c r="T9">
        <f t="shared" si="0"/>
        <v>-290</v>
      </c>
      <c r="U9">
        <f t="shared" si="0"/>
        <v>-351</v>
      </c>
      <c r="V9">
        <f t="shared" si="0"/>
        <v>0</v>
      </c>
      <c r="W9">
        <f t="shared" si="0"/>
        <v>233</v>
      </c>
      <c r="X9">
        <f t="shared" si="0"/>
        <v>717</v>
      </c>
    </row>
    <row r="10" spans="1:24" x14ac:dyDescent="0.25">
      <c r="B10" t="s">
        <v>16</v>
      </c>
      <c r="C10">
        <v>1561</v>
      </c>
      <c r="D10">
        <v>1679</v>
      </c>
      <c r="E10">
        <v>1697</v>
      </c>
      <c r="F10">
        <v>1685</v>
      </c>
      <c r="G10">
        <v>1690</v>
      </c>
      <c r="H10">
        <v>1765</v>
      </c>
      <c r="J10">
        <f>SUM(C$2:C10)</f>
        <v>13159</v>
      </c>
      <c r="K10">
        <f>SUM(D$2:D10)</f>
        <v>14329</v>
      </c>
      <c r="L10">
        <f>SUM(E$2:E10)</f>
        <v>14286</v>
      </c>
      <c r="M10">
        <f>SUM(F$2:F10)</f>
        <v>14625</v>
      </c>
      <c r="N10">
        <f>SUM(G$2:G10)</f>
        <v>14863</v>
      </c>
      <c r="O10">
        <f>SUM(H$2:H10)</f>
        <v>15422</v>
      </c>
      <c r="P10">
        <f t="shared" si="1"/>
        <v>14625</v>
      </c>
      <c r="R10" t="s">
        <v>16</v>
      </c>
      <c r="S10">
        <f t="shared" si="0"/>
        <v>-1466</v>
      </c>
      <c r="T10">
        <f t="shared" si="0"/>
        <v>-296</v>
      </c>
      <c r="U10">
        <f t="shared" si="0"/>
        <v>-339</v>
      </c>
      <c r="V10">
        <f t="shared" si="0"/>
        <v>0</v>
      </c>
      <c r="W10">
        <f t="shared" si="0"/>
        <v>238</v>
      </c>
      <c r="X10">
        <f t="shared" si="0"/>
        <v>797</v>
      </c>
    </row>
    <row r="11" spans="1:24" x14ac:dyDescent="0.25">
      <c r="B11" t="s">
        <v>17</v>
      </c>
      <c r="C11">
        <v>1523</v>
      </c>
      <c r="D11">
        <v>1621</v>
      </c>
      <c r="E11">
        <v>1648</v>
      </c>
      <c r="F11">
        <v>1690</v>
      </c>
      <c r="G11">
        <v>1671</v>
      </c>
      <c r="H11">
        <v>1753</v>
      </c>
      <c r="J11">
        <f>SUM(C$2:C11)</f>
        <v>14682</v>
      </c>
      <c r="K11">
        <f>SUM(D$2:D11)</f>
        <v>15950</v>
      </c>
      <c r="L11">
        <f>SUM(E$2:E11)</f>
        <v>15934</v>
      </c>
      <c r="M11">
        <f>SUM(F$2:F11)</f>
        <v>16315</v>
      </c>
      <c r="N11">
        <f>SUM(G$2:G11)</f>
        <v>16534</v>
      </c>
      <c r="O11">
        <f>SUM(H$2:H11)</f>
        <v>17175</v>
      </c>
      <c r="P11">
        <f t="shared" si="1"/>
        <v>16315</v>
      </c>
      <c r="R11" t="s">
        <v>17</v>
      </c>
      <c r="S11">
        <f t="shared" si="0"/>
        <v>-1633</v>
      </c>
      <c r="T11">
        <f t="shared" si="0"/>
        <v>-365</v>
      </c>
      <c r="U11">
        <f t="shared" si="0"/>
        <v>-381</v>
      </c>
      <c r="V11">
        <f t="shared" si="0"/>
        <v>0</v>
      </c>
      <c r="W11">
        <f t="shared" si="0"/>
        <v>219</v>
      </c>
      <c r="X11">
        <f t="shared" si="0"/>
        <v>860</v>
      </c>
    </row>
    <row r="12" spans="1:24" x14ac:dyDescent="0.25">
      <c r="B12" t="s">
        <v>18</v>
      </c>
      <c r="C12">
        <v>1321</v>
      </c>
      <c r="D12">
        <v>1498</v>
      </c>
      <c r="E12">
        <v>1402</v>
      </c>
      <c r="F12">
        <v>1531</v>
      </c>
      <c r="G12">
        <v>1560</v>
      </c>
      <c r="H12">
        <v>1548</v>
      </c>
      <c r="J12">
        <f>SUM(C$2:C12)</f>
        <v>16003</v>
      </c>
      <c r="K12">
        <f>SUM(D$2:D12)</f>
        <v>17448</v>
      </c>
      <c r="L12">
        <f>SUM(E$2:E12)</f>
        <v>17336</v>
      </c>
      <c r="M12">
        <f>SUM(F$2:F12)</f>
        <v>17846</v>
      </c>
      <c r="N12">
        <f>SUM(G$2:G12)</f>
        <v>18094</v>
      </c>
      <c r="O12">
        <f>SUM(H$2:H12)</f>
        <v>18723</v>
      </c>
      <c r="P12">
        <f t="shared" si="1"/>
        <v>17846</v>
      </c>
      <c r="R12" t="s">
        <v>18</v>
      </c>
      <c r="S12">
        <f t="shared" si="0"/>
        <v>-1843</v>
      </c>
      <c r="T12">
        <f t="shared" si="0"/>
        <v>-398</v>
      </c>
      <c r="U12">
        <f t="shared" si="0"/>
        <v>-510</v>
      </c>
      <c r="V12">
        <f t="shared" si="0"/>
        <v>0</v>
      </c>
      <c r="W12">
        <f t="shared" si="0"/>
        <v>248</v>
      </c>
      <c r="X12">
        <f t="shared" si="0"/>
        <v>877</v>
      </c>
    </row>
    <row r="13" spans="1:24" x14ac:dyDescent="0.25">
      <c r="B13" t="s">
        <v>19</v>
      </c>
      <c r="C13">
        <v>1383</v>
      </c>
      <c r="D13">
        <v>1536</v>
      </c>
      <c r="E13">
        <v>1431</v>
      </c>
      <c r="F13">
        <v>1482</v>
      </c>
      <c r="G13">
        <v>1491</v>
      </c>
      <c r="H13">
        <v>1518</v>
      </c>
      <c r="J13">
        <f>SUM(C$2:C13)</f>
        <v>17386</v>
      </c>
      <c r="K13">
        <f>SUM(D$2:D13)</f>
        <v>18984</v>
      </c>
      <c r="L13">
        <f>SUM(E$2:E13)</f>
        <v>18767</v>
      </c>
      <c r="M13">
        <f>SUM(F$2:F13)</f>
        <v>19328</v>
      </c>
      <c r="N13">
        <f>SUM(G$2:G13)</f>
        <v>19585</v>
      </c>
      <c r="O13">
        <f>SUM(H$2:H13)</f>
        <v>20241</v>
      </c>
      <c r="P13">
        <f t="shared" si="1"/>
        <v>19328</v>
      </c>
      <c r="R13" t="s">
        <v>19</v>
      </c>
      <c r="S13">
        <f t="shared" si="0"/>
        <v>-1942</v>
      </c>
      <c r="T13">
        <f t="shared" si="0"/>
        <v>-344</v>
      </c>
      <c r="U13">
        <f t="shared" si="0"/>
        <v>-561</v>
      </c>
      <c r="V13">
        <f t="shared" si="0"/>
        <v>0</v>
      </c>
      <c r="W13">
        <f t="shared" si="0"/>
        <v>257</v>
      </c>
      <c r="X13">
        <f t="shared" si="0"/>
        <v>913</v>
      </c>
    </row>
    <row r="16" spans="1:24" x14ac:dyDescent="0.25">
      <c r="B16" t="s">
        <v>22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J16" t="s">
        <v>0</v>
      </c>
      <c r="K16" t="s">
        <v>1</v>
      </c>
      <c r="L16" t="s">
        <v>2</v>
      </c>
      <c r="M16" t="s">
        <v>3</v>
      </c>
      <c r="N16" t="s">
        <v>4</v>
      </c>
      <c r="O16" t="s">
        <v>5</v>
      </c>
      <c r="P16" t="s">
        <v>7</v>
      </c>
      <c r="R16" t="s">
        <v>6</v>
      </c>
      <c r="S16" t="s">
        <v>0</v>
      </c>
      <c r="T16" t="s">
        <v>1</v>
      </c>
      <c r="U16" t="s">
        <v>2</v>
      </c>
      <c r="V16" t="s">
        <v>3</v>
      </c>
      <c r="W16" t="s">
        <v>4</v>
      </c>
      <c r="X16" t="s">
        <v>5</v>
      </c>
    </row>
    <row r="17" spans="2:24" x14ac:dyDescent="0.25">
      <c r="B17" t="s">
        <v>8</v>
      </c>
      <c r="C17">
        <v>2118</v>
      </c>
      <c r="D17">
        <v>2642</v>
      </c>
      <c r="E17">
        <v>1975</v>
      </c>
      <c r="F17">
        <v>2140</v>
      </c>
      <c r="G17">
        <v>1836</v>
      </c>
      <c r="H17">
        <v>2425</v>
      </c>
      <c r="J17">
        <f>SUM(C$17:C17)</f>
        <v>2118</v>
      </c>
      <c r="K17">
        <f>SUM(D$17:D17)</f>
        <v>2642</v>
      </c>
      <c r="L17">
        <f>SUM(E$17:E17)</f>
        <v>1975</v>
      </c>
      <c r="M17">
        <f>SUM(F$17:F17)</f>
        <v>2140</v>
      </c>
      <c r="N17">
        <f>SUM(G$17:G17)</f>
        <v>1836</v>
      </c>
      <c r="O17">
        <f>SUM(H$17:H17)</f>
        <v>2425</v>
      </c>
      <c r="P17">
        <f t="shared" ref="P17:P28" si="2">MEDIAN(K17:O17)</f>
        <v>2140</v>
      </c>
      <c r="R17" t="s">
        <v>8</v>
      </c>
      <c r="S17">
        <f t="shared" ref="S17:X28" si="3">J17-$P17</f>
        <v>-22</v>
      </c>
      <c r="T17">
        <f t="shared" si="3"/>
        <v>502</v>
      </c>
      <c r="U17">
        <f t="shared" si="3"/>
        <v>-165</v>
      </c>
      <c r="V17">
        <f t="shared" si="3"/>
        <v>0</v>
      </c>
      <c r="W17">
        <f t="shared" si="3"/>
        <v>-304</v>
      </c>
      <c r="X17">
        <f t="shared" si="3"/>
        <v>285</v>
      </c>
    </row>
    <row r="18" spans="2:24" x14ac:dyDescent="0.25">
      <c r="B18" t="s">
        <v>9</v>
      </c>
      <c r="C18">
        <v>2138</v>
      </c>
      <c r="D18">
        <v>1859</v>
      </c>
      <c r="E18">
        <v>1898</v>
      </c>
      <c r="F18">
        <v>1953</v>
      </c>
      <c r="G18">
        <v>1865</v>
      </c>
      <c r="H18">
        <v>1989</v>
      </c>
      <c r="J18">
        <f>SUM(C$17:C18)</f>
        <v>4256</v>
      </c>
      <c r="K18">
        <f>SUM(D$17:D18)</f>
        <v>4501</v>
      </c>
      <c r="L18">
        <f>SUM(E$17:E18)</f>
        <v>3873</v>
      </c>
      <c r="M18">
        <f>SUM(F$17:F18)</f>
        <v>4093</v>
      </c>
      <c r="N18">
        <f>SUM(G$17:G18)</f>
        <v>3701</v>
      </c>
      <c r="O18">
        <f>SUM(H$17:H18)</f>
        <v>4414</v>
      </c>
      <c r="P18">
        <f t="shared" si="2"/>
        <v>4093</v>
      </c>
      <c r="R18" t="s">
        <v>9</v>
      </c>
      <c r="S18">
        <f t="shared" si="3"/>
        <v>163</v>
      </c>
      <c r="T18">
        <f t="shared" si="3"/>
        <v>408</v>
      </c>
      <c r="U18">
        <f t="shared" si="3"/>
        <v>-220</v>
      </c>
      <c r="V18">
        <f t="shared" si="3"/>
        <v>0</v>
      </c>
      <c r="W18">
        <f t="shared" si="3"/>
        <v>-392</v>
      </c>
      <c r="X18">
        <f t="shared" si="3"/>
        <v>321</v>
      </c>
    </row>
    <row r="19" spans="2:24" x14ac:dyDescent="0.25">
      <c r="B19" t="s">
        <v>10</v>
      </c>
      <c r="C19">
        <v>2045</v>
      </c>
      <c r="D19">
        <v>1950</v>
      </c>
      <c r="E19">
        <v>1861</v>
      </c>
      <c r="F19">
        <v>1887</v>
      </c>
      <c r="G19">
        <v>2047</v>
      </c>
      <c r="H19">
        <v>1790</v>
      </c>
      <c r="J19">
        <f>SUM(C$17:C19)</f>
        <v>6301</v>
      </c>
      <c r="K19">
        <f>SUM(D$17:D19)</f>
        <v>6451</v>
      </c>
      <c r="L19">
        <f>SUM(E$17:E19)</f>
        <v>5734</v>
      </c>
      <c r="M19">
        <f>SUM(F$17:F19)</f>
        <v>5980</v>
      </c>
      <c r="N19">
        <f>SUM(G$17:G19)</f>
        <v>5748</v>
      </c>
      <c r="O19">
        <f>SUM(H$17:H19)</f>
        <v>6204</v>
      </c>
      <c r="P19">
        <f t="shared" si="2"/>
        <v>5980</v>
      </c>
      <c r="R19" t="s">
        <v>10</v>
      </c>
      <c r="S19">
        <f t="shared" si="3"/>
        <v>321</v>
      </c>
      <c r="T19">
        <f t="shared" si="3"/>
        <v>471</v>
      </c>
      <c r="U19">
        <f t="shared" si="3"/>
        <v>-246</v>
      </c>
      <c r="V19">
        <f t="shared" si="3"/>
        <v>0</v>
      </c>
      <c r="W19">
        <f t="shared" si="3"/>
        <v>-232</v>
      </c>
      <c r="X19">
        <f t="shared" si="3"/>
        <v>224</v>
      </c>
    </row>
    <row r="20" spans="2:24" x14ac:dyDescent="0.25">
      <c r="B20" t="s">
        <v>11</v>
      </c>
      <c r="C20">
        <v>1831</v>
      </c>
      <c r="D20">
        <v>1807</v>
      </c>
      <c r="E20">
        <v>1753</v>
      </c>
      <c r="F20">
        <v>1652</v>
      </c>
      <c r="G20">
        <v>1710</v>
      </c>
      <c r="H20">
        <v>1583</v>
      </c>
      <c r="J20">
        <f>SUM(C$17:C20)</f>
        <v>8132</v>
      </c>
      <c r="K20">
        <f>SUM(D$17:D20)</f>
        <v>8258</v>
      </c>
      <c r="L20">
        <f>SUM(E$17:E20)</f>
        <v>7487</v>
      </c>
      <c r="M20">
        <f>SUM(F$17:F20)</f>
        <v>7632</v>
      </c>
      <c r="N20">
        <f>SUM(G$17:G20)</f>
        <v>7458</v>
      </c>
      <c r="O20">
        <f>SUM(H$17:H20)</f>
        <v>7787</v>
      </c>
      <c r="P20">
        <f t="shared" si="2"/>
        <v>7632</v>
      </c>
      <c r="R20" t="s">
        <v>11</v>
      </c>
      <c r="S20">
        <f t="shared" si="3"/>
        <v>500</v>
      </c>
      <c r="T20">
        <f t="shared" si="3"/>
        <v>626</v>
      </c>
      <c r="U20">
        <f t="shared" si="3"/>
        <v>-145</v>
      </c>
      <c r="V20">
        <f t="shared" si="3"/>
        <v>0</v>
      </c>
      <c r="W20">
        <f t="shared" si="3"/>
        <v>-174</v>
      </c>
      <c r="X20">
        <f t="shared" si="3"/>
        <v>155</v>
      </c>
    </row>
    <row r="21" spans="2:24" x14ac:dyDescent="0.25">
      <c r="B21" t="s">
        <v>12</v>
      </c>
      <c r="C21">
        <v>1709</v>
      </c>
      <c r="D21">
        <v>1749</v>
      </c>
      <c r="E21">
        <v>1598</v>
      </c>
      <c r="F21">
        <v>1641</v>
      </c>
      <c r="G21">
        <v>1576</v>
      </c>
      <c r="H21">
        <v>1596</v>
      </c>
      <c r="J21">
        <f>SUM(C$17:C21)</f>
        <v>9841</v>
      </c>
      <c r="K21">
        <f>SUM(D$17:D21)</f>
        <v>10007</v>
      </c>
      <c r="L21">
        <f>SUM(E$17:E21)</f>
        <v>9085</v>
      </c>
      <c r="M21">
        <f>SUM(F$17:F21)</f>
        <v>9273</v>
      </c>
      <c r="N21">
        <f>SUM(G$17:G21)</f>
        <v>9034</v>
      </c>
      <c r="O21">
        <f>SUM(H$17:H21)</f>
        <v>9383</v>
      </c>
      <c r="P21">
        <f t="shared" si="2"/>
        <v>9273</v>
      </c>
      <c r="R21" t="s">
        <v>12</v>
      </c>
      <c r="S21">
        <f t="shared" si="3"/>
        <v>568</v>
      </c>
      <c r="T21">
        <f t="shared" si="3"/>
        <v>734</v>
      </c>
      <c r="U21">
        <f t="shared" si="3"/>
        <v>-188</v>
      </c>
      <c r="V21">
        <f t="shared" si="3"/>
        <v>0</v>
      </c>
      <c r="W21">
        <f t="shared" si="3"/>
        <v>-239</v>
      </c>
      <c r="X21">
        <f t="shared" si="3"/>
        <v>110</v>
      </c>
    </row>
    <row r="22" spans="2:24" x14ac:dyDescent="0.25">
      <c r="B22" t="s">
        <v>13</v>
      </c>
      <c r="C22">
        <v>1616</v>
      </c>
      <c r="D22">
        <v>1693</v>
      </c>
      <c r="E22">
        <v>1618</v>
      </c>
      <c r="F22">
        <v>1466</v>
      </c>
      <c r="G22">
        <v>1480</v>
      </c>
      <c r="H22">
        <v>1464</v>
      </c>
      <c r="J22">
        <f>SUM(C$17:C22)</f>
        <v>11457</v>
      </c>
      <c r="K22">
        <f>SUM(D$17:D22)</f>
        <v>11700</v>
      </c>
      <c r="L22">
        <f>SUM(E$17:E22)</f>
        <v>10703</v>
      </c>
      <c r="M22">
        <f>SUM(F$17:F22)</f>
        <v>10739</v>
      </c>
      <c r="N22">
        <f>SUM(G$17:G22)</f>
        <v>10514</v>
      </c>
      <c r="O22">
        <f>SUM(H$17:H22)</f>
        <v>10847</v>
      </c>
      <c r="P22">
        <f t="shared" si="2"/>
        <v>10739</v>
      </c>
      <c r="R22" t="s">
        <v>13</v>
      </c>
      <c r="S22">
        <f t="shared" si="3"/>
        <v>718</v>
      </c>
      <c r="T22">
        <f t="shared" si="3"/>
        <v>961</v>
      </c>
      <c r="U22">
        <f t="shared" si="3"/>
        <v>-36</v>
      </c>
      <c r="V22">
        <f t="shared" si="3"/>
        <v>0</v>
      </c>
      <c r="W22">
        <f t="shared" si="3"/>
        <v>-225</v>
      </c>
      <c r="X22">
        <f t="shared" si="3"/>
        <v>108</v>
      </c>
    </row>
    <row r="23" spans="2:24" x14ac:dyDescent="0.25">
      <c r="B23" t="s">
        <v>14</v>
      </c>
      <c r="C23">
        <v>1772</v>
      </c>
      <c r="D23">
        <v>1545</v>
      </c>
      <c r="E23">
        <v>1584</v>
      </c>
      <c r="F23">
        <v>1587</v>
      </c>
      <c r="G23">
        <v>1542</v>
      </c>
      <c r="H23">
        <v>1526</v>
      </c>
      <c r="J23">
        <f>SUM(C$17:C23)</f>
        <v>13229</v>
      </c>
      <c r="K23">
        <f>SUM(D$17:D23)</f>
        <v>13245</v>
      </c>
      <c r="L23">
        <f>SUM(E$17:E23)</f>
        <v>12287</v>
      </c>
      <c r="M23">
        <f>SUM(F$17:F23)</f>
        <v>12326</v>
      </c>
      <c r="N23">
        <f>SUM(G$17:G23)</f>
        <v>12056</v>
      </c>
      <c r="O23">
        <f>SUM(H$17:H23)</f>
        <v>12373</v>
      </c>
      <c r="P23">
        <f t="shared" si="2"/>
        <v>12326</v>
      </c>
      <c r="R23" t="s">
        <v>14</v>
      </c>
      <c r="S23">
        <f t="shared" si="3"/>
        <v>903</v>
      </c>
      <c r="T23">
        <f t="shared" si="3"/>
        <v>919</v>
      </c>
      <c r="U23">
        <f t="shared" si="3"/>
        <v>-39</v>
      </c>
      <c r="V23">
        <f t="shared" si="3"/>
        <v>0</v>
      </c>
      <c r="W23">
        <f t="shared" si="3"/>
        <v>-270</v>
      </c>
      <c r="X23">
        <f t="shared" si="3"/>
        <v>47</v>
      </c>
    </row>
    <row r="24" spans="2:24" x14ac:dyDescent="0.25">
      <c r="B24" t="s">
        <v>15</v>
      </c>
      <c r="C24">
        <v>1788</v>
      </c>
      <c r="D24">
        <v>1518</v>
      </c>
      <c r="E24">
        <v>1624</v>
      </c>
      <c r="F24">
        <v>1614</v>
      </c>
      <c r="G24">
        <v>1639</v>
      </c>
      <c r="H24">
        <v>1556</v>
      </c>
      <c r="J24">
        <f>SUM(C$17:C24)</f>
        <v>15017</v>
      </c>
      <c r="K24">
        <f>SUM(D$17:D24)</f>
        <v>14763</v>
      </c>
      <c r="L24">
        <f>SUM(E$17:E24)</f>
        <v>13911</v>
      </c>
      <c r="M24">
        <f>SUM(F$17:F24)</f>
        <v>13940</v>
      </c>
      <c r="N24">
        <f>SUM(G$17:G24)</f>
        <v>13695</v>
      </c>
      <c r="O24">
        <f>SUM(H$17:H24)</f>
        <v>13929</v>
      </c>
      <c r="P24">
        <f t="shared" si="2"/>
        <v>13929</v>
      </c>
      <c r="R24" t="s">
        <v>15</v>
      </c>
      <c r="S24">
        <f t="shared" si="3"/>
        <v>1088</v>
      </c>
      <c r="T24">
        <f t="shared" si="3"/>
        <v>834</v>
      </c>
      <c r="U24">
        <f t="shared" si="3"/>
        <v>-18</v>
      </c>
      <c r="V24">
        <f t="shared" si="3"/>
        <v>11</v>
      </c>
      <c r="W24">
        <f t="shared" si="3"/>
        <v>-234</v>
      </c>
      <c r="X24">
        <f t="shared" si="3"/>
        <v>0</v>
      </c>
    </row>
    <row r="25" spans="2:24" x14ac:dyDescent="0.25">
      <c r="B25" t="s">
        <v>16</v>
      </c>
      <c r="C25">
        <v>1556</v>
      </c>
      <c r="D25">
        <v>1777</v>
      </c>
      <c r="E25">
        <v>1669</v>
      </c>
      <c r="F25">
        <v>1531</v>
      </c>
      <c r="G25">
        <v>1584</v>
      </c>
      <c r="H25">
        <v>1503</v>
      </c>
      <c r="J25">
        <f>SUM(C$17:C25)</f>
        <v>16573</v>
      </c>
      <c r="K25">
        <f>SUM(D$17:D25)</f>
        <v>16540</v>
      </c>
      <c r="L25">
        <f>SUM(E$17:E25)</f>
        <v>15580</v>
      </c>
      <c r="M25">
        <f>SUM(F$17:F25)</f>
        <v>15471</v>
      </c>
      <c r="N25">
        <f>SUM(G$17:G25)</f>
        <v>15279</v>
      </c>
      <c r="O25">
        <f>SUM(H$17:H25)</f>
        <v>15432</v>
      </c>
      <c r="P25">
        <f t="shared" si="2"/>
        <v>15471</v>
      </c>
      <c r="R25" t="s">
        <v>16</v>
      </c>
      <c r="S25">
        <f t="shared" si="3"/>
        <v>1102</v>
      </c>
      <c r="T25">
        <f t="shared" si="3"/>
        <v>1069</v>
      </c>
      <c r="U25">
        <f t="shared" si="3"/>
        <v>109</v>
      </c>
      <c r="V25">
        <f t="shared" si="3"/>
        <v>0</v>
      </c>
      <c r="W25">
        <f t="shared" si="3"/>
        <v>-192</v>
      </c>
      <c r="X25">
        <f t="shared" si="3"/>
        <v>-39</v>
      </c>
    </row>
    <row r="26" spans="2:24" x14ac:dyDescent="0.25">
      <c r="B26" t="s">
        <v>17</v>
      </c>
      <c r="C26">
        <v>1794</v>
      </c>
      <c r="D26">
        <v>1990</v>
      </c>
      <c r="E26">
        <v>2100</v>
      </c>
      <c r="F26">
        <v>1635</v>
      </c>
      <c r="G26">
        <v>1712</v>
      </c>
      <c r="H26">
        <v>1657</v>
      </c>
      <c r="J26">
        <f>SUM(C$17:C26)</f>
        <v>18367</v>
      </c>
      <c r="K26">
        <f>SUM(D$17:D26)</f>
        <v>18530</v>
      </c>
      <c r="L26">
        <f>SUM(E$17:E26)</f>
        <v>17680</v>
      </c>
      <c r="M26">
        <f>SUM(F$17:F26)</f>
        <v>17106</v>
      </c>
      <c r="N26">
        <f>SUM(G$17:G26)</f>
        <v>16991</v>
      </c>
      <c r="O26">
        <f>SUM(H$17:H26)</f>
        <v>17089</v>
      </c>
      <c r="P26">
        <f t="shared" si="2"/>
        <v>17106</v>
      </c>
      <c r="R26" t="s">
        <v>17</v>
      </c>
      <c r="S26">
        <f t="shared" si="3"/>
        <v>1261</v>
      </c>
      <c r="T26">
        <f t="shared" si="3"/>
        <v>1424</v>
      </c>
      <c r="U26">
        <f t="shared" si="3"/>
        <v>574</v>
      </c>
      <c r="V26">
        <f t="shared" si="3"/>
        <v>0</v>
      </c>
      <c r="W26">
        <f t="shared" si="3"/>
        <v>-115</v>
      </c>
      <c r="X26">
        <f t="shared" si="3"/>
        <v>-17</v>
      </c>
    </row>
    <row r="27" spans="2:24" x14ac:dyDescent="0.25">
      <c r="B27" t="s">
        <v>18</v>
      </c>
      <c r="C27">
        <v>1818</v>
      </c>
      <c r="D27">
        <v>2432</v>
      </c>
      <c r="E27">
        <v>3098</v>
      </c>
      <c r="F27">
        <v>1614</v>
      </c>
      <c r="G27">
        <v>1632</v>
      </c>
      <c r="H27">
        <v>1657</v>
      </c>
      <c r="J27">
        <f>SUM(C$17:C27)</f>
        <v>20185</v>
      </c>
      <c r="K27">
        <f>SUM(D$17:D27)</f>
        <v>20962</v>
      </c>
      <c r="L27">
        <f>SUM(E$17:E27)</f>
        <v>20778</v>
      </c>
      <c r="M27">
        <f>SUM(F$17:F27)</f>
        <v>18720</v>
      </c>
      <c r="N27">
        <f>SUM(G$17:G27)</f>
        <v>18623</v>
      </c>
      <c r="O27">
        <f>SUM(H$17:H27)</f>
        <v>18746</v>
      </c>
      <c r="P27">
        <f t="shared" si="2"/>
        <v>18746</v>
      </c>
      <c r="R27" t="s">
        <v>18</v>
      </c>
      <c r="S27">
        <f t="shared" si="3"/>
        <v>1439</v>
      </c>
      <c r="T27">
        <f t="shared" si="3"/>
        <v>2216</v>
      </c>
      <c r="U27">
        <f t="shared" si="3"/>
        <v>2032</v>
      </c>
      <c r="V27">
        <f t="shared" si="3"/>
        <v>-26</v>
      </c>
      <c r="W27">
        <f t="shared" si="3"/>
        <v>-123</v>
      </c>
      <c r="X27">
        <f t="shared" si="3"/>
        <v>0</v>
      </c>
    </row>
    <row r="28" spans="2:24" x14ac:dyDescent="0.25">
      <c r="B28" t="s">
        <v>19</v>
      </c>
      <c r="C28">
        <v>2241</v>
      </c>
      <c r="D28">
        <v>2299</v>
      </c>
      <c r="E28">
        <v>3238</v>
      </c>
      <c r="F28">
        <v>1868</v>
      </c>
      <c r="G28">
        <v>1862</v>
      </c>
      <c r="H28">
        <v>1763</v>
      </c>
      <c r="J28">
        <f>SUM(C$17:C28)</f>
        <v>22426</v>
      </c>
      <c r="K28">
        <f>SUM(D$17:D28)</f>
        <v>23261</v>
      </c>
      <c r="L28">
        <f>SUM(E$17:E28)</f>
        <v>24016</v>
      </c>
      <c r="M28">
        <f>SUM(F$17:F28)</f>
        <v>20588</v>
      </c>
      <c r="N28">
        <f>SUM(G$17:G28)</f>
        <v>20485</v>
      </c>
      <c r="O28">
        <f>SUM(H$17:H28)</f>
        <v>20509</v>
      </c>
      <c r="P28">
        <f t="shared" si="2"/>
        <v>20588</v>
      </c>
      <c r="R28" t="s">
        <v>19</v>
      </c>
      <c r="S28">
        <f t="shared" si="3"/>
        <v>1838</v>
      </c>
      <c r="T28">
        <f t="shared" si="3"/>
        <v>2673</v>
      </c>
      <c r="U28">
        <f t="shared" si="3"/>
        <v>3428</v>
      </c>
      <c r="V28">
        <f t="shared" si="3"/>
        <v>0</v>
      </c>
      <c r="W28">
        <f t="shared" si="3"/>
        <v>-103</v>
      </c>
      <c r="X28">
        <f t="shared" si="3"/>
        <v>-79</v>
      </c>
    </row>
    <row r="31" spans="2:24" x14ac:dyDescent="0.25">
      <c r="B31" s="3" t="s">
        <v>97</v>
      </c>
    </row>
    <row r="32" spans="2:24" x14ac:dyDescent="0.25">
      <c r="B32" s="3" t="s">
        <v>98</v>
      </c>
    </row>
  </sheetData>
  <hyperlinks>
    <hyperlink ref="A1" location="home!A1" display="home" xr:uid="{EE86C507-0001-4A74-9F87-209B6E1BFD78}"/>
    <hyperlink ref="B32" r:id="rId1" xr:uid="{90DD5AA3-F3DD-4302-B816-2DDDA22C804A}"/>
    <hyperlink ref="B31" r:id="rId2" xr:uid="{C24E0B02-78B4-48AA-A493-9488FFD105CA}"/>
  </hyperlink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9175A-185B-4951-8852-825B58BA9D5A}">
  <dimension ref="A1:X32"/>
  <sheetViews>
    <sheetView zoomScaleNormal="100" workbookViewId="0"/>
  </sheetViews>
  <sheetFormatPr baseColWidth="10" defaultRowHeight="15" x14ac:dyDescent="0.25"/>
  <sheetData>
    <row r="1" spans="1:24" x14ac:dyDescent="0.25">
      <c r="A1" s="3" t="s">
        <v>59</v>
      </c>
      <c r="B1" t="s">
        <v>23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7</v>
      </c>
      <c r="R1" t="s">
        <v>6</v>
      </c>
      <c r="S1" t="s">
        <v>0</v>
      </c>
      <c r="T1" t="s">
        <v>1</v>
      </c>
      <c r="U1" t="s">
        <v>2</v>
      </c>
      <c r="V1" t="s">
        <v>3</v>
      </c>
      <c r="W1" t="s">
        <v>4</v>
      </c>
      <c r="X1" t="s">
        <v>5</v>
      </c>
    </row>
    <row r="2" spans="1:24" x14ac:dyDescent="0.25">
      <c r="B2" t="s">
        <v>8</v>
      </c>
      <c r="C2">
        <v>8574</v>
      </c>
      <c r="D2">
        <v>9305</v>
      </c>
      <c r="E2">
        <v>9330</v>
      </c>
      <c r="F2">
        <v>9403</v>
      </c>
      <c r="G2">
        <v>9471</v>
      </c>
      <c r="H2">
        <v>9202</v>
      </c>
      <c r="J2">
        <f>SUM(C$2:C2)</f>
        <v>8574</v>
      </c>
      <c r="K2">
        <f>SUM(D$2:D2)</f>
        <v>9305</v>
      </c>
      <c r="L2">
        <f>SUM(E$2:E2)</f>
        <v>9330</v>
      </c>
      <c r="M2">
        <f>SUM(F$2:F2)</f>
        <v>9403</v>
      </c>
      <c r="N2">
        <f>SUM(G$2:G2)</f>
        <v>9471</v>
      </c>
      <c r="O2">
        <f>SUM(H$2:H2)</f>
        <v>9202</v>
      </c>
      <c r="P2">
        <f>MEDIAN(K2:O2)</f>
        <v>9330</v>
      </c>
      <c r="R2" t="s">
        <v>8</v>
      </c>
      <c r="S2">
        <f t="shared" ref="S2:X13" si="0">J2-$P2</f>
        <v>-756</v>
      </c>
      <c r="T2">
        <f t="shared" si="0"/>
        <v>-25</v>
      </c>
      <c r="U2">
        <f t="shared" si="0"/>
        <v>0</v>
      </c>
      <c r="V2">
        <f t="shared" si="0"/>
        <v>73</v>
      </c>
      <c r="W2">
        <f t="shared" si="0"/>
        <v>141</v>
      </c>
      <c r="X2">
        <f t="shared" si="0"/>
        <v>-128</v>
      </c>
    </row>
    <row r="3" spans="1:24" x14ac:dyDescent="0.25">
      <c r="B3" t="s">
        <v>9</v>
      </c>
      <c r="C3">
        <v>7701</v>
      </c>
      <c r="D3">
        <v>8856</v>
      </c>
      <c r="E3">
        <v>8586</v>
      </c>
      <c r="F3">
        <v>8390</v>
      </c>
      <c r="G3">
        <v>8497</v>
      </c>
      <c r="H3">
        <v>8584</v>
      </c>
      <c r="J3">
        <f>SUM(C$2:C3)</f>
        <v>16275</v>
      </c>
      <c r="K3">
        <f>SUM(D$2:D3)</f>
        <v>18161</v>
      </c>
      <c r="L3">
        <f>SUM(E$2:E3)</f>
        <v>17916</v>
      </c>
      <c r="M3">
        <f>SUM(F$2:F3)</f>
        <v>17793</v>
      </c>
      <c r="N3">
        <f>SUM(G$2:G3)</f>
        <v>17968</v>
      </c>
      <c r="O3">
        <f>SUM(H$2:H3)</f>
        <v>17786</v>
      </c>
      <c r="P3">
        <f t="shared" ref="P3:P13" si="1">MEDIAN(K3:O3)</f>
        <v>17916</v>
      </c>
      <c r="R3" t="s">
        <v>9</v>
      </c>
      <c r="S3">
        <f t="shared" si="0"/>
        <v>-1641</v>
      </c>
      <c r="T3">
        <f t="shared" si="0"/>
        <v>245</v>
      </c>
      <c r="U3">
        <f t="shared" si="0"/>
        <v>0</v>
      </c>
      <c r="V3">
        <f t="shared" si="0"/>
        <v>-123</v>
      </c>
      <c r="W3">
        <f t="shared" si="0"/>
        <v>52</v>
      </c>
      <c r="X3">
        <f t="shared" si="0"/>
        <v>-130</v>
      </c>
    </row>
    <row r="4" spans="1:24" x14ac:dyDescent="0.25">
      <c r="B4" t="s">
        <v>10</v>
      </c>
      <c r="C4">
        <v>8332</v>
      </c>
      <c r="D4">
        <v>9602</v>
      </c>
      <c r="E4">
        <v>8830</v>
      </c>
      <c r="F4">
        <v>9137</v>
      </c>
      <c r="G4">
        <v>9484</v>
      </c>
      <c r="H4">
        <v>9457</v>
      </c>
      <c r="J4">
        <f>SUM(C$2:C4)</f>
        <v>24607</v>
      </c>
      <c r="K4">
        <f>SUM(D$2:D4)</f>
        <v>27763</v>
      </c>
      <c r="L4">
        <f>SUM(E$2:E4)</f>
        <v>26746</v>
      </c>
      <c r="M4">
        <f>SUM(F$2:F4)</f>
        <v>26930</v>
      </c>
      <c r="N4">
        <f>SUM(G$2:G4)</f>
        <v>27452</v>
      </c>
      <c r="O4">
        <f>SUM(H$2:H4)</f>
        <v>27243</v>
      </c>
      <c r="P4">
        <f t="shared" si="1"/>
        <v>27243</v>
      </c>
      <c r="R4" t="s">
        <v>10</v>
      </c>
      <c r="S4">
        <f t="shared" si="0"/>
        <v>-2636</v>
      </c>
      <c r="T4">
        <f t="shared" si="0"/>
        <v>520</v>
      </c>
      <c r="U4">
        <f t="shared" si="0"/>
        <v>-497</v>
      </c>
      <c r="V4">
        <f t="shared" si="0"/>
        <v>-313</v>
      </c>
      <c r="W4">
        <f t="shared" si="0"/>
        <v>209</v>
      </c>
      <c r="X4">
        <f t="shared" si="0"/>
        <v>0</v>
      </c>
    </row>
    <row r="5" spans="1:24" x14ac:dyDescent="0.25">
      <c r="B5" t="s">
        <v>11</v>
      </c>
      <c r="C5">
        <v>7982</v>
      </c>
      <c r="D5">
        <v>9018</v>
      </c>
      <c r="E5">
        <v>8968</v>
      </c>
      <c r="F5">
        <v>9292</v>
      </c>
      <c r="G5">
        <v>9321</v>
      </c>
      <c r="H5">
        <v>9216</v>
      </c>
      <c r="J5">
        <f>SUM(C$2:C5)</f>
        <v>32589</v>
      </c>
      <c r="K5">
        <f>SUM(D$2:D5)</f>
        <v>36781</v>
      </c>
      <c r="L5">
        <f>SUM(E$2:E5)</f>
        <v>35714</v>
      </c>
      <c r="M5">
        <f>SUM(F$2:F5)</f>
        <v>36222</v>
      </c>
      <c r="N5">
        <f>SUM(G$2:G5)</f>
        <v>36773</v>
      </c>
      <c r="O5">
        <f>SUM(H$2:H5)</f>
        <v>36459</v>
      </c>
      <c r="P5">
        <f t="shared" si="1"/>
        <v>36459</v>
      </c>
      <c r="R5" t="s">
        <v>11</v>
      </c>
      <c r="S5">
        <f t="shared" si="0"/>
        <v>-3870</v>
      </c>
      <c r="T5">
        <f t="shared" si="0"/>
        <v>322</v>
      </c>
      <c r="U5">
        <f t="shared" si="0"/>
        <v>-745</v>
      </c>
      <c r="V5">
        <f t="shared" si="0"/>
        <v>-237</v>
      </c>
      <c r="W5">
        <f t="shared" si="0"/>
        <v>314</v>
      </c>
      <c r="X5">
        <f t="shared" si="0"/>
        <v>0</v>
      </c>
    </row>
    <row r="6" spans="1:24" x14ac:dyDescent="0.25">
      <c r="B6" t="s">
        <v>12</v>
      </c>
      <c r="C6">
        <v>8764</v>
      </c>
      <c r="D6">
        <v>9246</v>
      </c>
      <c r="E6">
        <v>9374</v>
      </c>
      <c r="F6">
        <v>9541</v>
      </c>
      <c r="G6">
        <v>9685</v>
      </c>
      <c r="H6">
        <v>9924</v>
      </c>
      <c r="J6">
        <f>SUM(C$2:C6)</f>
        <v>41353</v>
      </c>
      <c r="K6">
        <f>SUM(D$2:D6)</f>
        <v>46027</v>
      </c>
      <c r="L6">
        <f>SUM(E$2:E6)</f>
        <v>45088</v>
      </c>
      <c r="M6">
        <f>SUM(F$2:F6)</f>
        <v>45763</v>
      </c>
      <c r="N6">
        <f>SUM(G$2:G6)</f>
        <v>46458</v>
      </c>
      <c r="O6">
        <f>SUM(H$2:H6)</f>
        <v>46383</v>
      </c>
      <c r="P6">
        <f t="shared" si="1"/>
        <v>46027</v>
      </c>
      <c r="R6" t="s">
        <v>12</v>
      </c>
      <c r="S6">
        <f t="shared" si="0"/>
        <v>-4674</v>
      </c>
      <c r="T6">
        <f t="shared" si="0"/>
        <v>0</v>
      </c>
      <c r="U6">
        <f t="shared" si="0"/>
        <v>-939</v>
      </c>
      <c r="V6">
        <f t="shared" si="0"/>
        <v>-264</v>
      </c>
      <c r="W6">
        <f t="shared" si="0"/>
        <v>431</v>
      </c>
      <c r="X6">
        <f t="shared" si="0"/>
        <v>356</v>
      </c>
    </row>
    <row r="7" spans="1:24" x14ac:dyDescent="0.25">
      <c r="B7" t="s">
        <v>13</v>
      </c>
      <c r="C7">
        <v>9079</v>
      </c>
      <c r="D7">
        <v>9742</v>
      </c>
      <c r="E7">
        <v>9449</v>
      </c>
      <c r="F7">
        <v>9894</v>
      </c>
      <c r="G7">
        <v>10073</v>
      </c>
      <c r="H7">
        <v>9897</v>
      </c>
      <c r="J7">
        <f>SUM(C$2:C7)</f>
        <v>50432</v>
      </c>
      <c r="K7">
        <f>SUM(D$2:D7)</f>
        <v>55769</v>
      </c>
      <c r="L7">
        <f>SUM(E$2:E7)</f>
        <v>54537</v>
      </c>
      <c r="M7">
        <f>SUM(F$2:F7)</f>
        <v>55657</v>
      </c>
      <c r="N7">
        <f>SUM(G$2:G7)</f>
        <v>56531</v>
      </c>
      <c r="O7">
        <f>SUM(H$2:H7)</f>
        <v>56280</v>
      </c>
      <c r="P7">
        <f t="shared" si="1"/>
        <v>55769</v>
      </c>
      <c r="R7" t="s">
        <v>13</v>
      </c>
      <c r="S7">
        <f t="shared" si="0"/>
        <v>-5337</v>
      </c>
      <c r="T7">
        <f t="shared" si="0"/>
        <v>0</v>
      </c>
      <c r="U7">
        <f t="shared" si="0"/>
        <v>-1232</v>
      </c>
      <c r="V7">
        <f t="shared" si="0"/>
        <v>-112</v>
      </c>
      <c r="W7">
        <f t="shared" si="0"/>
        <v>762</v>
      </c>
      <c r="X7">
        <f t="shared" si="0"/>
        <v>511</v>
      </c>
    </row>
    <row r="8" spans="1:24" x14ac:dyDescent="0.25">
      <c r="B8" t="s">
        <v>14</v>
      </c>
      <c r="C8">
        <v>9035</v>
      </c>
      <c r="D8">
        <v>10108</v>
      </c>
      <c r="E8">
        <v>10234</v>
      </c>
      <c r="F8">
        <v>10502</v>
      </c>
      <c r="G8">
        <v>10464</v>
      </c>
      <c r="H8">
        <v>10305</v>
      </c>
      <c r="J8">
        <f>SUM(C$2:C8)</f>
        <v>59467</v>
      </c>
      <c r="K8">
        <f>SUM(D$2:D8)</f>
        <v>65877</v>
      </c>
      <c r="L8">
        <f>SUM(E$2:E8)</f>
        <v>64771</v>
      </c>
      <c r="M8">
        <f>SUM(F$2:F8)</f>
        <v>66159</v>
      </c>
      <c r="N8">
        <f>SUM(G$2:G8)</f>
        <v>66995</v>
      </c>
      <c r="O8">
        <f>SUM(H$2:H8)</f>
        <v>66585</v>
      </c>
      <c r="P8">
        <f t="shared" si="1"/>
        <v>66159</v>
      </c>
      <c r="R8" t="s">
        <v>14</v>
      </c>
      <c r="S8">
        <f t="shared" si="0"/>
        <v>-6692</v>
      </c>
      <c r="T8">
        <f t="shared" si="0"/>
        <v>-282</v>
      </c>
      <c r="U8">
        <f t="shared" si="0"/>
        <v>-1388</v>
      </c>
      <c r="V8">
        <f t="shared" si="0"/>
        <v>0</v>
      </c>
      <c r="W8">
        <f t="shared" si="0"/>
        <v>836</v>
      </c>
      <c r="X8">
        <f t="shared" si="0"/>
        <v>426</v>
      </c>
    </row>
    <row r="9" spans="1:24" x14ac:dyDescent="0.25">
      <c r="B9" t="s">
        <v>15</v>
      </c>
      <c r="C9">
        <v>8788</v>
      </c>
      <c r="D9">
        <v>9829</v>
      </c>
      <c r="E9">
        <v>9872</v>
      </c>
      <c r="F9">
        <v>10094</v>
      </c>
      <c r="G9">
        <v>10319</v>
      </c>
      <c r="H9">
        <v>10277</v>
      </c>
      <c r="J9">
        <f>SUM(C$2:C9)</f>
        <v>68255</v>
      </c>
      <c r="K9">
        <f>SUM(D$2:D9)</f>
        <v>75706</v>
      </c>
      <c r="L9">
        <f>SUM(E$2:E9)</f>
        <v>74643</v>
      </c>
      <c r="M9">
        <f>SUM(F$2:F9)</f>
        <v>76253</v>
      </c>
      <c r="N9">
        <f>SUM(G$2:G9)</f>
        <v>77314</v>
      </c>
      <c r="O9">
        <f>SUM(H$2:H9)</f>
        <v>76862</v>
      </c>
      <c r="P9">
        <f t="shared" si="1"/>
        <v>76253</v>
      </c>
      <c r="R9" t="s">
        <v>15</v>
      </c>
      <c r="S9">
        <f t="shared" si="0"/>
        <v>-7998</v>
      </c>
      <c r="T9">
        <f t="shared" si="0"/>
        <v>-547</v>
      </c>
      <c r="U9">
        <f t="shared" si="0"/>
        <v>-1610</v>
      </c>
      <c r="V9">
        <f t="shared" si="0"/>
        <v>0</v>
      </c>
      <c r="W9">
        <f t="shared" si="0"/>
        <v>1061</v>
      </c>
      <c r="X9">
        <f t="shared" si="0"/>
        <v>609</v>
      </c>
    </row>
    <row r="10" spans="1:24" x14ac:dyDescent="0.25">
      <c r="B10" t="s">
        <v>16</v>
      </c>
      <c r="C10">
        <v>8552</v>
      </c>
      <c r="D10">
        <v>9548</v>
      </c>
      <c r="E10">
        <v>9611</v>
      </c>
      <c r="F10">
        <v>9637</v>
      </c>
      <c r="G10">
        <v>9828</v>
      </c>
      <c r="H10">
        <v>9817</v>
      </c>
      <c r="J10">
        <f>SUM(C$2:C10)</f>
        <v>76807</v>
      </c>
      <c r="K10">
        <f>SUM(D$2:D10)</f>
        <v>85254</v>
      </c>
      <c r="L10">
        <f>SUM(E$2:E10)</f>
        <v>84254</v>
      </c>
      <c r="M10">
        <f>SUM(F$2:F10)</f>
        <v>85890</v>
      </c>
      <c r="N10">
        <f>SUM(G$2:G10)</f>
        <v>87142</v>
      </c>
      <c r="O10">
        <f>SUM(H$2:H10)</f>
        <v>86679</v>
      </c>
      <c r="P10">
        <f t="shared" si="1"/>
        <v>85890</v>
      </c>
      <c r="R10" t="s">
        <v>16</v>
      </c>
      <c r="S10">
        <f t="shared" si="0"/>
        <v>-9083</v>
      </c>
      <c r="T10">
        <f t="shared" si="0"/>
        <v>-636</v>
      </c>
      <c r="U10">
        <f t="shared" si="0"/>
        <v>-1636</v>
      </c>
      <c r="V10">
        <f t="shared" si="0"/>
        <v>0</v>
      </c>
      <c r="W10">
        <f t="shared" si="0"/>
        <v>1252</v>
      </c>
      <c r="X10">
        <f t="shared" si="0"/>
        <v>789</v>
      </c>
    </row>
    <row r="11" spans="1:24" x14ac:dyDescent="0.25">
      <c r="B11" t="s">
        <v>17</v>
      </c>
      <c r="C11">
        <v>8160</v>
      </c>
      <c r="D11">
        <v>9222</v>
      </c>
      <c r="E11">
        <v>9273</v>
      </c>
      <c r="F11">
        <v>9307</v>
      </c>
      <c r="G11">
        <v>9538</v>
      </c>
      <c r="H11">
        <v>9546</v>
      </c>
      <c r="J11">
        <f>SUM(C$2:C11)</f>
        <v>84967</v>
      </c>
      <c r="K11">
        <f>SUM(D$2:D11)</f>
        <v>94476</v>
      </c>
      <c r="L11">
        <f>SUM(E$2:E11)</f>
        <v>93527</v>
      </c>
      <c r="M11">
        <f>SUM(F$2:F11)</f>
        <v>95197</v>
      </c>
      <c r="N11">
        <f>SUM(G$2:G11)</f>
        <v>96680</v>
      </c>
      <c r="O11">
        <f>SUM(H$2:H11)</f>
        <v>96225</v>
      </c>
      <c r="P11">
        <f t="shared" si="1"/>
        <v>95197</v>
      </c>
      <c r="R11" t="s">
        <v>17</v>
      </c>
      <c r="S11">
        <f t="shared" si="0"/>
        <v>-10230</v>
      </c>
      <c r="T11">
        <f t="shared" si="0"/>
        <v>-721</v>
      </c>
      <c r="U11">
        <f t="shared" si="0"/>
        <v>-1670</v>
      </c>
      <c r="V11">
        <f t="shared" si="0"/>
        <v>0</v>
      </c>
      <c r="W11">
        <f t="shared" si="0"/>
        <v>1483</v>
      </c>
      <c r="X11">
        <f t="shared" si="0"/>
        <v>1028</v>
      </c>
    </row>
    <row r="12" spans="1:24" x14ac:dyDescent="0.25">
      <c r="B12" t="s">
        <v>18</v>
      </c>
      <c r="C12">
        <v>7484</v>
      </c>
      <c r="D12">
        <v>8711</v>
      </c>
      <c r="E12">
        <v>8294</v>
      </c>
      <c r="F12">
        <v>8672</v>
      </c>
      <c r="G12">
        <v>8666</v>
      </c>
      <c r="H12">
        <v>8954</v>
      </c>
      <c r="J12">
        <f>SUM(C$2:C12)</f>
        <v>92451</v>
      </c>
      <c r="K12">
        <f>SUM(D$2:D12)</f>
        <v>103187</v>
      </c>
      <c r="L12">
        <f>SUM(E$2:E12)</f>
        <v>101821</v>
      </c>
      <c r="M12">
        <f>SUM(F$2:F12)</f>
        <v>103869</v>
      </c>
      <c r="N12">
        <f>SUM(G$2:G12)</f>
        <v>105346</v>
      </c>
      <c r="O12">
        <f>SUM(H$2:H12)</f>
        <v>105179</v>
      </c>
      <c r="P12">
        <f t="shared" si="1"/>
        <v>103869</v>
      </c>
      <c r="R12" t="s">
        <v>18</v>
      </c>
      <c r="S12">
        <f t="shared" si="0"/>
        <v>-11418</v>
      </c>
      <c r="T12">
        <f t="shared" si="0"/>
        <v>-682</v>
      </c>
      <c r="U12">
        <f t="shared" si="0"/>
        <v>-2048</v>
      </c>
      <c r="V12">
        <f t="shared" si="0"/>
        <v>0</v>
      </c>
      <c r="W12">
        <f t="shared" si="0"/>
        <v>1477</v>
      </c>
      <c r="X12">
        <f t="shared" si="0"/>
        <v>1310</v>
      </c>
    </row>
    <row r="13" spans="1:24" x14ac:dyDescent="0.25">
      <c r="B13" t="s">
        <v>19</v>
      </c>
      <c r="C13">
        <v>7383</v>
      </c>
      <c r="D13">
        <v>8606</v>
      </c>
      <c r="E13">
        <v>8379</v>
      </c>
      <c r="F13">
        <v>8362</v>
      </c>
      <c r="G13">
        <v>8690</v>
      </c>
      <c r="H13">
        <v>9226</v>
      </c>
      <c r="J13">
        <f>SUM(C$2:C13)</f>
        <v>99834</v>
      </c>
      <c r="K13">
        <f>SUM(D$2:D13)</f>
        <v>111793</v>
      </c>
      <c r="L13">
        <f>SUM(E$2:E13)</f>
        <v>110200</v>
      </c>
      <c r="M13">
        <f>SUM(F$2:F13)</f>
        <v>112231</v>
      </c>
      <c r="N13">
        <f>SUM(G$2:G13)</f>
        <v>114036</v>
      </c>
      <c r="O13">
        <f>SUM(H$2:H13)</f>
        <v>114405</v>
      </c>
      <c r="P13">
        <f t="shared" si="1"/>
        <v>112231</v>
      </c>
      <c r="R13" t="s">
        <v>19</v>
      </c>
      <c r="S13">
        <f t="shared" si="0"/>
        <v>-12397</v>
      </c>
      <c r="T13">
        <f t="shared" si="0"/>
        <v>-438</v>
      </c>
      <c r="U13">
        <f t="shared" si="0"/>
        <v>-2031</v>
      </c>
      <c r="V13">
        <f t="shared" si="0"/>
        <v>0</v>
      </c>
      <c r="W13">
        <f t="shared" si="0"/>
        <v>1805</v>
      </c>
      <c r="X13">
        <f t="shared" si="0"/>
        <v>2174</v>
      </c>
    </row>
    <row r="16" spans="1:24" x14ac:dyDescent="0.25">
      <c r="B16" t="s">
        <v>22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J16" t="s">
        <v>0</v>
      </c>
      <c r="K16" t="s">
        <v>1</v>
      </c>
      <c r="L16" t="s">
        <v>2</v>
      </c>
      <c r="M16" t="s">
        <v>3</v>
      </c>
      <c r="N16" t="s">
        <v>4</v>
      </c>
      <c r="O16" t="s">
        <v>5</v>
      </c>
      <c r="P16" t="s">
        <v>7</v>
      </c>
      <c r="R16" t="s">
        <v>6</v>
      </c>
      <c r="S16" t="s">
        <v>0</v>
      </c>
      <c r="T16" t="s">
        <v>1</v>
      </c>
      <c r="U16" t="s">
        <v>2</v>
      </c>
      <c r="V16" t="s">
        <v>3</v>
      </c>
      <c r="W16" t="s">
        <v>4</v>
      </c>
      <c r="X16" t="s">
        <v>5</v>
      </c>
    </row>
    <row r="17" spans="2:24" x14ac:dyDescent="0.25">
      <c r="B17" t="s">
        <v>8</v>
      </c>
      <c r="C17">
        <v>11034</v>
      </c>
      <c r="D17">
        <v>16211</v>
      </c>
      <c r="E17">
        <v>10226</v>
      </c>
      <c r="F17">
        <v>10448</v>
      </c>
      <c r="G17">
        <v>9639</v>
      </c>
      <c r="H17">
        <v>12359</v>
      </c>
      <c r="J17">
        <f>SUM(C$17:C17)</f>
        <v>11034</v>
      </c>
      <c r="K17">
        <f>SUM(D$17:D17)</f>
        <v>16211</v>
      </c>
      <c r="L17">
        <f>SUM(E$17:E17)</f>
        <v>10226</v>
      </c>
      <c r="M17">
        <f>SUM(F$17:F17)</f>
        <v>10448</v>
      </c>
      <c r="N17">
        <f>SUM(G$17:G17)</f>
        <v>9639</v>
      </c>
      <c r="O17">
        <f>SUM(H$17:H17)</f>
        <v>12359</v>
      </c>
      <c r="P17">
        <f t="shared" ref="P17:P28" si="2">MEDIAN(K17:O17)</f>
        <v>10448</v>
      </c>
      <c r="R17" t="s">
        <v>8</v>
      </c>
      <c r="S17">
        <f t="shared" ref="S17:X28" si="3">J17-$P17</f>
        <v>586</v>
      </c>
      <c r="T17">
        <f t="shared" si="3"/>
        <v>5763</v>
      </c>
      <c r="U17">
        <f t="shared" si="3"/>
        <v>-222</v>
      </c>
      <c r="V17">
        <f t="shared" si="3"/>
        <v>0</v>
      </c>
      <c r="W17">
        <f t="shared" si="3"/>
        <v>-809</v>
      </c>
      <c r="X17">
        <f t="shared" si="3"/>
        <v>1911</v>
      </c>
    </row>
    <row r="18" spans="2:24" x14ac:dyDescent="0.25">
      <c r="B18" t="s">
        <v>9</v>
      </c>
      <c r="C18">
        <v>10390</v>
      </c>
      <c r="D18">
        <v>13820</v>
      </c>
      <c r="E18">
        <v>9802</v>
      </c>
      <c r="F18">
        <v>9833</v>
      </c>
      <c r="G18">
        <v>10212</v>
      </c>
      <c r="H18">
        <v>10009</v>
      </c>
      <c r="J18">
        <f>SUM(C$17:C18)</f>
        <v>21424</v>
      </c>
      <c r="K18">
        <f>SUM(D$17:D18)</f>
        <v>30031</v>
      </c>
      <c r="L18">
        <f>SUM(E$17:E18)</f>
        <v>20028</v>
      </c>
      <c r="M18">
        <f>SUM(F$17:F18)</f>
        <v>20281</v>
      </c>
      <c r="N18">
        <f>SUM(G$17:G18)</f>
        <v>19851</v>
      </c>
      <c r="O18">
        <f>SUM(H$17:H18)</f>
        <v>22368</v>
      </c>
      <c r="P18">
        <f t="shared" si="2"/>
        <v>20281</v>
      </c>
      <c r="R18" t="s">
        <v>9</v>
      </c>
      <c r="S18">
        <f t="shared" si="3"/>
        <v>1143</v>
      </c>
      <c r="T18">
        <f t="shared" si="3"/>
        <v>9750</v>
      </c>
      <c r="U18">
        <f t="shared" si="3"/>
        <v>-253</v>
      </c>
      <c r="V18">
        <f t="shared" si="3"/>
        <v>0</v>
      </c>
      <c r="W18">
        <f t="shared" si="3"/>
        <v>-430</v>
      </c>
      <c r="X18">
        <f t="shared" si="3"/>
        <v>2087</v>
      </c>
    </row>
    <row r="19" spans="2:24" x14ac:dyDescent="0.25">
      <c r="B19" t="s">
        <v>10</v>
      </c>
      <c r="C19">
        <v>10693</v>
      </c>
      <c r="D19">
        <v>16789</v>
      </c>
      <c r="E19">
        <v>10219</v>
      </c>
      <c r="F19">
        <v>9917</v>
      </c>
      <c r="G19">
        <v>12053</v>
      </c>
      <c r="H19">
        <v>9649</v>
      </c>
      <c r="J19">
        <f>SUM(C$17:C19)</f>
        <v>32117</v>
      </c>
      <c r="K19">
        <f>SUM(D$17:D19)</f>
        <v>46820</v>
      </c>
      <c r="L19">
        <f>SUM(E$17:E19)</f>
        <v>30247</v>
      </c>
      <c r="M19">
        <f>SUM(F$17:F19)</f>
        <v>30198</v>
      </c>
      <c r="N19">
        <f>SUM(G$17:G19)</f>
        <v>31904</v>
      </c>
      <c r="O19">
        <f>SUM(H$17:H19)</f>
        <v>32017</v>
      </c>
      <c r="P19">
        <f t="shared" si="2"/>
        <v>31904</v>
      </c>
      <c r="R19" t="s">
        <v>10</v>
      </c>
      <c r="S19">
        <f t="shared" si="3"/>
        <v>213</v>
      </c>
      <c r="T19">
        <f t="shared" si="3"/>
        <v>14916</v>
      </c>
      <c r="U19">
        <f t="shared" si="3"/>
        <v>-1657</v>
      </c>
      <c r="V19">
        <f t="shared" si="3"/>
        <v>-1706</v>
      </c>
      <c r="W19">
        <f t="shared" si="3"/>
        <v>0</v>
      </c>
      <c r="X19">
        <f t="shared" si="3"/>
        <v>113</v>
      </c>
    </row>
    <row r="20" spans="2:24" x14ac:dyDescent="0.25">
      <c r="B20" t="s">
        <v>11</v>
      </c>
      <c r="C20">
        <v>9963</v>
      </c>
      <c r="D20">
        <v>11699</v>
      </c>
      <c r="E20">
        <v>9279</v>
      </c>
      <c r="F20">
        <v>9086</v>
      </c>
      <c r="G20">
        <v>9314</v>
      </c>
      <c r="H20">
        <v>8751</v>
      </c>
      <c r="J20">
        <f>SUM(C$17:C20)</f>
        <v>42080</v>
      </c>
      <c r="K20">
        <f>SUM(D$17:D20)</f>
        <v>58519</v>
      </c>
      <c r="L20">
        <f>SUM(E$17:E20)</f>
        <v>39526</v>
      </c>
      <c r="M20">
        <f>SUM(F$17:F20)</f>
        <v>39284</v>
      </c>
      <c r="N20">
        <f>SUM(G$17:G20)</f>
        <v>41218</v>
      </c>
      <c r="O20">
        <f>SUM(H$17:H20)</f>
        <v>40768</v>
      </c>
      <c r="P20">
        <f t="shared" si="2"/>
        <v>40768</v>
      </c>
      <c r="R20" t="s">
        <v>11</v>
      </c>
      <c r="S20">
        <f t="shared" si="3"/>
        <v>1312</v>
      </c>
      <c r="T20">
        <f t="shared" si="3"/>
        <v>17751</v>
      </c>
      <c r="U20">
        <f t="shared" si="3"/>
        <v>-1242</v>
      </c>
      <c r="V20">
        <f t="shared" si="3"/>
        <v>-1484</v>
      </c>
      <c r="W20">
        <f t="shared" si="3"/>
        <v>450</v>
      </c>
      <c r="X20">
        <f t="shared" si="3"/>
        <v>0</v>
      </c>
    </row>
    <row r="21" spans="2:24" x14ac:dyDescent="0.25">
      <c r="B21" t="s">
        <v>12</v>
      </c>
      <c r="C21">
        <v>9235</v>
      </c>
      <c r="D21">
        <v>9557</v>
      </c>
      <c r="E21">
        <v>8795</v>
      </c>
      <c r="F21">
        <v>9035</v>
      </c>
      <c r="G21">
        <v>8814</v>
      </c>
      <c r="H21">
        <v>8921</v>
      </c>
      <c r="J21">
        <f>SUM(C$17:C21)</f>
        <v>51315</v>
      </c>
      <c r="K21">
        <f>SUM(D$17:D21)</f>
        <v>68076</v>
      </c>
      <c r="L21">
        <f>SUM(E$17:E21)</f>
        <v>48321</v>
      </c>
      <c r="M21">
        <f>SUM(F$17:F21)</f>
        <v>48319</v>
      </c>
      <c r="N21">
        <f>SUM(G$17:G21)</f>
        <v>50032</v>
      </c>
      <c r="O21">
        <f>SUM(H$17:H21)</f>
        <v>49689</v>
      </c>
      <c r="P21">
        <f t="shared" si="2"/>
        <v>49689</v>
      </c>
      <c r="R21" t="s">
        <v>12</v>
      </c>
      <c r="S21">
        <f t="shared" si="3"/>
        <v>1626</v>
      </c>
      <c r="T21">
        <f t="shared" si="3"/>
        <v>18387</v>
      </c>
      <c r="U21">
        <f t="shared" si="3"/>
        <v>-1368</v>
      </c>
      <c r="V21">
        <f t="shared" si="3"/>
        <v>-1370</v>
      </c>
      <c r="W21">
        <f t="shared" si="3"/>
        <v>343</v>
      </c>
      <c r="X21">
        <f t="shared" si="3"/>
        <v>0</v>
      </c>
    </row>
    <row r="22" spans="2:24" x14ac:dyDescent="0.25">
      <c r="B22" t="s">
        <v>13</v>
      </c>
      <c r="C22">
        <v>8750</v>
      </c>
      <c r="D22">
        <v>8628</v>
      </c>
      <c r="E22">
        <v>8847</v>
      </c>
      <c r="F22">
        <v>8821</v>
      </c>
      <c r="G22">
        <v>8362</v>
      </c>
      <c r="H22">
        <v>8399</v>
      </c>
      <c r="J22">
        <f>SUM(C$17:C22)</f>
        <v>60065</v>
      </c>
      <c r="K22">
        <f>SUM(D$17:D22)</f>
        <v>76704</v>
      </c>
      <c r="L22">
        <f>SUM(E$17:E22)</f>
        <v>57168</v>
      </c>
      <c r="M22">
        <f>SUM(F$17:F22)</f>
        <v>57140</v>
      </c>
      <c r="N22">
        <f>SUM(G$17:G22)</f>
        <v>58394</v>
      </c>
      <c r="O22">
        <f>SUM(H$17:H22)</f>
        <v>58088</v>
      </c>
      <c r="P22">
        <f t="shared" si="2"/>
        <v>58088</v>
      </c>
      <c r="R22" t="s">
        <v>13</v>
      </c>
      <c r="S22">
        <f t="shared" si="3"/>
        <v>1977</v>
      </c>
      <c r="T22">
        <f t="shared" si="3"/>
        <v>18616</v>
      </c>
      <c r="U22">
        <f t="shared" si="3"/>
        <v>-920</v>
      </c>
      <c r="V22">
        <f t="shared" si="3"/>
        <v>-948</v>
      </c>
      <c r="W22">
        <f t="shared" si="3"/>
        <v>306</v>
      </c>
      <c r="X22">
        <f t="shared" si="3"/>
        <v>0</v>
      </c>
    </row>
    <row r="23" spans="2:24" x14ac:dyDescent="0.25">
      <c r="B23" t="s">
        <v>14</v>
      </c>
      <c r="C23">
        <v>9219</v>
      </c>
      <c r="D23">
        <v>8814</v>
      </c>
      <c r="E23">
        <v>9178</v>
      </c>
      <c r="F23">
        <v>9104</v>
      </c>
      <c r="G23">
        <v>9130</v>
      </c>
      <c r="H23">
        <v>8367</v>
      </c>
      <c r="J23">
        <f>SUM(C$17:C23)</f>
        <v>69284</v>
      </c>
      <c r="K23">
        <f>SUM(D$17:D23)</f>
        <v>85518</v>
      </c>
      <c r="L23">
        <f>SUM(E$17:E23)</f>
        <v>66346</v>
      </c>
      <c r="M23">
        <f>SUM(F$17:F23)</f>
        <v>66244</v>
      </c>
      <c r="N23">
        <f>SUM(G$17:G23)</f>
        <v>67524</v>
      </c>
      <c r="O23">
        <f>SUM(H$17:H23)</f>
        <v>66455</v>
      </c>
      <c r="P23">
        <f t="shared" si="2"/>
        <v>66455</v>
      </c>
      <c r="R23" t="s">
        <v>14</v>
      </c>
      <c r="S23">
        <f t="shared" si="3"/>
        <v>2829</v>
      </c>
      <c r="T23">
        <f t="shared" si="3"/>
        <v>19063</v>
      </c>
      <c r="U23">
        <f t="shared" si="3"/>
        <v>-109</v>
      </c>
      <c r="V23">
        <f t="shared" si="3"/>
        <v>-211</v>
      </c>
      <c r="W23">
        <f t="shared" si="3"/>
        <v>1069</v>
      </c>
      <c r="X23">
        <f t="shared" si="3"/>
        <v>0</v>
      </c>
    </row>
    <row r="24" spans="2:24" x14ac:dyDescent="0.25">
      <c r="B24" t="s">
        <v>15</v>
      </c>
      <c r="C24">
        <v>9474</v>
      </c>
      <c r="D24">
        <v>8714</v>
      </c>
      <c r="E24">
        <v>9379</v>
      </c>
      <c r="F24">
        <v>9017</v>
      </c>
      <c r="G24">
        <v>9109</v>
      </c>
      <c r="H24">
        <v>8655</v>
      </c>
      <c r="J24">
        <f>SUM(C$17:C24)</f>
        <v>78758</v>
      </c>
      <c r="K24">
        <f>SUM(D$17:D24)</f>
        <v>94232</v>
      </c>
      <c r="L24">
        <f>SUM(E$17:E24)</f>
        <v>75725</v>
      </c>
      <c r="M24">
        <f>SUM(F$17:F24)</f>
        <v>75261</v>
      </c>
      <c r="N24">
        <f>SUM(G$17:G24)</f>
        <v>76633</v>
      </c>
      <c r="O24">
        <f>SUM(H$17:H24)</f>
        <v>75110</v>
      </c>
      <c r="P24">
        <f t="shared" si="2"/>
        <v>75725</v>
      </c>
      <c r="R24" t="s">
        <v>15</v>
      </c>
      <c r="S24">
        <f t="shared" si="3"/>
        <v>3033</v>
      </c>
      <c r="T24">
        <f t="shared" si="3"/>
        <v>18507</v>
      </c>
      <c r="U24">
        <f t="shared" si="3"/>
        <v>0</v>
      </c>
      <c r="V24">
        <f t="shared" si="3"/>
        <v>-464</v>
      </c>
      <c r="W24">
        <f t="shared" si="3"/>
        <v>908</v>
      </c>
      <c r="X24">
        <f t="shared" si="3"/>
        <v>-615</v>
      </c>
    </row>
    <row r="25" spans="2:24" x14ac:dyDescent="0.25">
      <c r="B25" t="s">
        <v>16</v>
      </c>
      <c r="C25">
        <v>9563</v>
      </c>
      <c r="D25">
        <v>8932</v>
      </c>
      <c r="E25">
        <v>9459</v>
      </c>
      <c r="F25">
        <v>8673</v>
      </c>
      <c r="G25">
        <v>8535</v>
      </c>
      <c r="H25">
        <v>8583</v>
      </c>
      <c r="J25">
        <f>SUM(C$17:C25)</f>
        <v>88321</v>
      </c>
      <c r="K25">
        <f>SUM(D$17:D25)</f>
        <v>103164</v>
      </c>
      <c r="L25">
        <f>SUM(E$17:E25)</f>
        <v>85184</v>
      </c>
      <c r="M25">
        <f>SUM(F$17:F25)</f>
        <v>83934</v>
      </c>
      <c r="N25">
        <f>SUM(G$17:G25)</f>
        <v>85168</v>
      </c>
      <c r="O25">
        <f>SUM(H$17:H25)</f>
        <v>83693</v>
      </c>
      <c r="P25">
        <f t="shared" si="2"/>
        <v>85168</v>
      </c>
      <c r="R25" t="s">
        <v>16</v>
      </c>
      <c r="S25">
        <f t="shared" si="3"/>
        <v>3153</v>
      </c>
      <c r="T25">
        <f t="shared" si="3"/>
        <v>17996</v>
      </c>
      <c r="U25">
        <f t="shared" si="3"/>
        <v>16</v>
      </c>
      <c r="V25">
        <f t="shared" si="3"/>
        <v>-1234</v>
      </c>
      <c r="W25">
        <f t="shared" si="3"/>
        <v>0</v>
      </c>
      <c r="X25">
        <f t="shared" si="3"/>
        <v>-1475</v>
      </c>
    </row>
    <row r="26" spans="2:24" x14ac:dyDescent="0.25">
      <c r="B26" t="s">
        <v>17</v>
      </c>
      <c r="C26">
        <v>10234</v>
      </c>
      <c r="D26">
        <v>10101</v>
      </c>
      <c r="E26">
        <v>14189</v>
      </c>
      <c r="F26">
        <v>9445</v>
      </c>
      <c r="G26">
        <v>9161</v>
      </c>
      <c r="H26">
        <v>9410</v>
      </c>
      <c r="J26">
        <f>SUM(C$17:C26)</f>
        <v>98555</v>
      </c>
      <c r="K26">
        <f>SUM(D$17:D26)</f>
        <v>113265</v>
      </c>
      <c r="L26">
        <f>SUM(E$17:E26)</f>
        <v>99373</v>
      </c>
      <c r="M26">
        <f>SUM(F$17:F26)</f>
        <v>93379</v>
      </c>
      <c r="N26">
        <f>SUM(G$17:G26)</f>
        <v>94329</v>
      </c>
      <c r="O26">
        <f>SUM(H$17:H26)</f>
        <v>93103</v>
      </c>
      <c r="P26">
        <f t="shared" si="2"/>
        <v>94329</v>
      </c>
      <c r="R26" t="s">
        <v>17</v>
      </c>
      <c r="S26">
        <f t="shared" si="3"/>
        <v>4226</v>
      </c>
      <c r="T26">
        <f t="shared" si="3"/>
        <v>18936</v>
      </c>
      <c r="U26">
        <f t="shared" si="3"/>
        <v>5044</v>
      </c>
      <c r="V26">
        <f t="shared" si="3"/>
        <v>-950</v>
      </c>
      <c r="W26">
        <f t="shared" si="3"/>
        <v>0</v>
      </c>
      <c r="X26">
        <f t="shared" si="3"/>
        <v>-1226</v>
      </c>
    </row>
    <row r="27" spans="2:24" x14ac:dyDescent="0.25">
      <c r="B27" t="s">
        <v>18</v>
      </c>
      <c r="C27">
        <v>9483</v>
      </c>
      <c r="D27">
        <v>12815</v>
      </c>
      <c r="E27">
        <v>15751</v>
      </c>
      <c r="F27">
        <v>9238</v>
      </c>
      <c r="G27">
        <v>8893</v>
      </c>
      <c r="H27">
        <v>8857</v>
      </c>
      <c r="J27">
        <f>SUM(C$17:C27)</f>
        <v>108038</v>
      </c>
      <c r="K27">
        <f>SUM(D$17:D27)</f>
        <v>126080</v>
      </c>
      <c r="L27">
        <f>SUM(E$17:E27)</f>
        <v>115124</v>
      </c>
      <c r="M27">
        <f>SUM(F$17:F27)</f>
        <v>102617</v>
      </c>
      <c r="N27">
        <f>SUM(G$17:G27)</f>
        <v>103222</v>
      </c>
      <c r="O27">
        <f>SUM(H$17:H27)</f>
        <v>101960</v>
      </c>
      <c r="P27">
        <f t="shared" si="2"/>
        <v>103222</v>
      </c>
      <c r="R27" t="s">
        <v>18</v>
      </c>
      <c r="S27">
        <f t="shared" si="3"/>
        <v>4816</v>
      </c>
      <c r="T27">
        <f t="shared" si="3"/>
        <v>22858</v>
      </c>
      <c r="U27">
        <f t="shared" si="3"/>
        <v>11902</v>
      </c>
      <c r="V27">
        <f t="shared" si="3"/>
        <v>-605</v>
      </c>
      <c r="W27">
        <f t="shared" si="3"/>
        <v>0</v>
      </c>
      <c r="X27">
        <f t="shared" si="3"/>
        <v>-1262</v>
      </c>
    </row>
    <row r="28" spans="2:24" x14ac:dyDescent="0.25">
      <c r="B28" t="s">
        <v>19</v>
      </c>
      <c r="C28">
        <v>12169</v>
      </c>
      <c r="D28">
        <v>13811</v>
      </c>
      <c r="E28">
        <v>14165</v>
      </c>
      <c r="F28">
        <v>9745</v>
      </c>
      <c r="G28">
        <v>9698</v>
      </c>
      <c r="H28">
        <v>9483</v>
      </c>
      <c r="J28">
        <f>SUM(C$17:C28)</f>
        <v>120207</v>
      </c>
      <c r="K28">
        <f>SUM(D$17:D28)</f>
        <v>139891</v>
      </c>
      <c r="L28">
        <f>SUM(E$17:E28)</f>
        <v>129289</v>
      </c>
      <c r="M28">
        <f>SUM(F$17:F28)</f>
        <v>112362</v>
      </c>
      <c r="N28">
        <f>SUM(G$17:G28)</f>
        <v>112920</v>
      </c>
      <c r="O28">
        <f>SUM(H$17:H28)</f>
        <v>111443</v>
      </c>
      <c r="P28">
        <f t="shared" si="2"/>
        <v>112920</v>
      </c>
      <c r="R28" t="s">
        <v>19</v>
      </c>
      <c r="S28">
        <f t="shared" si="3"/>
        <v>7287</v>
      </c>
      <c r="T28">
        <f t="shared" si="3"/>
        <v>26971</v>
      </c>
      <c r="U28">
        <f t="shared" si="3"/>
        <v>16369</v>
      </c>
      <c r="V28">
        <f t="shared" si="3"/>
        <v>-558</v>
      </c>
      <c r="W28">
        <f t="shared" si="3"/>
        <v>0</v>
      </c>
      <c r="X28">
        <f t="shared" si="3"/>
        <v>-1477</v>
      </c>
    </row>
    <row r="31" spans="2:24" x14ac:dyDescent="0.25">
      <c r="B31" s="3" t="s">
        <v>100</v>
      </c>
    </row>
    <row r="32" spans="2:24" x14ac:dyDescent="0.25">
      <c r="B32" s="3"/>
    </row>
  </sheetData>
  <hyperlinks>
    <hyperlink ref="A1" location="home!A1" display="home" xr:uid="{CF05F96A-A730-4F50-8FCA-FB7C485AAA6A}"/>
    <hyperlink ref="B31" r:id="rId1" xr:uid="{8B547ABC-3E27-4FFD-A9FB-ED4F3FBA9144}"/>
  </hyperlink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821-8DE5-4D1F-862B-62025F1E7A75}">
  <dimension ref="A1:X32"/>
  <sheetViews>
    <sheetView zoomScaleNormal="100" workbookViewId="0">
      <selection activeCell="B17" sqref="B17:B28"/>
    </sheetView>
  </sheetViews>
  <sheetFormatPr baseColWidth="10" defaultRowHeight="15" x14ac:dyDescent="0.25"/>
  <sheetData>
    <row r="1" spans="1:24" x14ac:dyDescent="0.25">
      <c r="A1" s="3" t="s">
        <v>59</v>
      </c>
      <c r="B1" t="s">
        <v>23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7</v>
      </c>
      <c r="R1" t="s">
        <v>6</v>
      </c>
      <c r="S1" t="s">
        <v>0</v>
      </c>
      <c r="T1" t="s">
        <v>1</v>
      </c>
      <c r="U1" t="s">
        <v>2</v>
      </c>
      <c r="V1" t="s">
        <v>3</v>
      </c>
      <c r="W1" t="s">
        <v>4</v>
      </c>
      <c r="X1" t="s">
        <v>5</v>
      </c>
    </row>
    <row r="2" spans="1:24" x14ac:dyDescent="0.25">
      <c r="B2" t="s">
        <v>8</v>
      </c>
      <c r="C2">
        <v>4398</v>
      </c>
      <c r="D2">
        <v>4665</v>
      </c>
      <c r="E2">
        <v>4990</v>
      </c>
      <c r="F2">
        <v>4781</v>
      </c>
      <c r="G2">
        <v>4791</v>
      </c>
      <c r="H2">
        <v>4791</v>
      </c>
      <c r="J2">
        <f>SUM(C$2:C2)</f>
        <v>4398</v>
      </c>
      <c r="K2">
        <f>SUM(D$2:D2)</f>
        <v>4665</v>
      </c>
      <c r="L2">
        <f>SUM(E$2:E2)</f>
        <v>4990</v>
      </c>
      <c r="M2">
        <f>SUM(F$2:F2)</f>
        <v>4781</v>
      </c>
      <c r="N2">
        <f>SUM(G$2:G2)</f>
        <v>4791</v>
      </c>
      <c r="O2">
        <f>SUM(H$2:H2)</f>
        <v>4791</v>
      </c>
      <c r="P2">
        <f>MEDIAN(K2:O2)</f>
        <v>4791</v>
      </c>
      <c r="R2" t="s">
        <v>8</v>
      </c>
      <c r="S2">
        <f t="shared" ref="S2:X13" si="0">J2-$P2</f>
        <v>-393</v>
      </c>
      <c r="T2">
        <f t="shared" si="0"/>
        <v>-126</v>
      </c>
      <c r="U2">
        <f t="shared" si="0"/>
        <v>199</v>
      </c>
      <c r="V2">
        <f t="shared" si="0"/>
        <v>-10</v>
      </c>
      <c r="W2">
        <f t="shared" si="0"/>
        <v>0</v>
      </c>
      <c r="X2">
        <f t="shared" si="0"/>
        <v>0</v>
      </c>
    </row>
    <row r="3" spans="1:24" x14ac:dyDescent="0.25">
      <c r="B3" t="s">
        <v>9</v>
      </c>
      <c r="C3">
        <v>4019</v>
      </c>
      <c r="D3">
        <v>4403</v>
      </c>
      <c r="E3">
        <v>4256</v>
      </c>
      <c r="F3">
        <v>4216</v>
      </c>
      <c r="G3">
        <v>4313</v>
      </c>
      <c r="H3">
        <v>4509</v>
      </c>
      <c r="J3">
        <f>SUM(C$2:C3)</f>
        <v>8417</v>
      </c>
      <c r="K3">
        <f>SUM(D$2:D3)</f>
        <v>9068</v>
      </c>
      <c r="L3">
        <f>SUM(E$2:E3)</f>
        <v>9246</v>
      </c>
      <c r="M3">
        <f>SUM(F$2:F3)</f>
        <v>8997</v>
      </c>
      <c r="N3">
        <f>SUM(G$2:G3)</f>
        <v>9104</v>
      </c>
      <c r="O3">
        <f>SUM(H$2:H3)</f>
        <v>9300</v>
      </c>
      <c r="P3">
        <f t="shared" ref="P3:P13" si="1">MEDIAN(K3:O3)</f>
        <v>9104</v>
      </c>
      <c r="R3" t="s">
        <v>9</v>
      </c>
      <c r="S3">
        <f t="shared" si="0"/>
        <v>-687</v>
      </c>
      <c r="T3">
        <f t="shared" si="0"/>
        <v>-36</v>
      </c>
      <c r="U3">
        <f t="shared" si="0"/>
        <v>142</v>
      </c>
      <c r="V3">
        <f t="shared" si="0"/>
        <v>-107</v>
      </c>
      <c r="W3">
        <f t="shared" si="0"/>
        <v>0</v>
      </c>
      <c r="X3">
        <f t="shared" si="0"/>
        <v>196</v>
      </c>
    </row>
    <row r="4" spans="1:24" x14ac:dyDescent="0.25">
      <c r="B4" t="s">
        <v>10</v>
      </c>
      <c r="C4">
        <v>4392</v>
      </c>
      <c r="D4">
        <v>4823</v>
      </c>
      <c r="E4">
        <v>4460</v>
      </c>
      <c r="F4">
        <v>4520</v>
      </c>
      <c r="G4">
        <v>4794</v>
      </c>
      <c r="H4">
        <v>4792</v>
      </c>
      <c r="J4">
        <f>SUM(C$2:C4)</f>
        <v>12809</v>
      </c>
      <c r="K4">
        <f>SUM(D$2:D4)</f>
        <v>13891</v>
      </c>
      <c r="L4">
        <f>SUM(E$2:E4)</f>
        <v>13706</v>
      </c>
      <c r="M4">
        <f>SUM(F$2:F4)</f>
        <v>13517</v>
      </c>
      <c r="N4">
        <f>SUM(G$2:G4)</f>
        <v>13898</v>
      </c>
      <c r="O4">
        <f>SUM(H$2:H4)</f>
        <v>14092</v>
      </c>
      <c r="P4">
        <f t="shared" si="1"/>
        <v>13891</v>
      </c>
      <c r="R4" t="s">
        <v>10</v>
      </c>
      <c r="S4">
        <f t="shared" si="0"/>
        <v>-1082</v>
      </c>
      <c r="T4">
        <f t="shared" si="0"/>
        <v>0</v>
      </c>
      <c r="U4">
        <f t="shared" si="0"/>
        <v>-185</v>
      </c>
      <c r="V4">
        <f t="shared" si="0"/>
        <v>-374</v>
      </c>
      <c r="W4">
        <f t="shared" si="0"/>
        <v>7</v>
      </c>
      <c r="X4">
        <f t="shared" si="0"/>
        <v>201</v>
      </c>
    </row>
    <row r="5" spans="1:24" x14ac:dyDescent="0.25">
      <c r="B5" t="s">
        <v>11</v>
      </c>
      <c r="C5">
        <v>4188</v>
      </c>
      <c r="D5">
        <v>4523</v>
      </c>
      <c r="E5">
        <v>4516</v>
      </c>
      <c r="F5">
        <v>4694</v>
      </c>
      <c r="G5">
        <v>4572</v>
      </c>
      <c r="H5">
        <v>4469</v>
      </c>
      <c r="J5">
        <f>SUM(C$2:C5)</f>
        <v>16997</v>
      </c>
      <c r="K5">
        <f>SUM(D$2:D5)</f>
        <v>18414</v>
      </c>
      <c r="L5">
        <f>SUM(E$2:E5)</f>
        <v>18222</v>
      </c>
      <c r="M5">
        <f>SUM(F$2:F5)</f>
        <v>18211</v>
      </c>
      <c r="N5">
        <f>SUM(G$2:G5)</f>
        <v>18470</v>
      </c>
      <c r="O5">
        <f>SUM(H$2:H5)</f>
        <v>18561</v>
      </c>
      <c r="P5">
        <f t="shared" si="1"/>
        <v>18414</v>
      </c>
      <c r="R5" t="s">
        <v>11</v>
      </c>
      <c r="S5">
        <f t="shared" si="0"/>
        <v>-1417</v>
      </c>
      <c r="T5">
        <f t="shared" si="0"/>
        <v>0</v>
      </c>
      <c r="U5">
        <f t="shared" si="0"/>
        <v>-192</v>
      </c>
      <c r="V5">
        <f t="shared" si="0"/>
        <v>-203</v>
      </c>
      <c r="W5">
        <f t="shared" si="0"/>
        <v>56</v>
      </c>
      <c r="X5">
        <f t="shared" si="0"/>
        <v>147</v>
      </c>
    </row>
    <row r="6" spans="1:24" x14ac:dyDescent="0.25">
      <c r="B6" t="s">
        <v>12</v>
      </c>
      <c r="C6">
        <v>4615</v>
      </c>
      <c r="D6">
        <v>4696</v>
      </c>
      <c r="E6">
        <v>4570</v>
      </c>
      <c r="F6">
        <v>4680</v>
      </c>
      <c r="G6">
        <v>4654</v>
      </c>
      <c r="H6">
        <v>4975</v>
      </c>
      <c r="J6">
        <f>SUM(C$2:C6)</f>
        <v>21612</v>
      </c>
      <c r="K6">
        <f>SUM(D$2:D6)</f>
        <v>23110</v>
      </c>
      <c r="L6">
        <f>SUM(E$2:E6)</f>
        <v>22792</v>
      </c>
      <c r="M6">
        <f>SUM(F$2:F6)</f>
        <v>22891</v>
      </c>
      <c r="N6">
        <f>SUM(G$2:G6)</f>
        <v>23124</v>
      </c>
      <c r="O6">
        <f>SUM(H$2:H6)</f>
        <v>23536</v>
      </c>
      <c r="P6">
        <f t="shared" si="1"/>
        <v>23110</v>
      </c>
      <c r="R6" t="s">
        <v>12</v>
      </c>
      <c r="S6">
        <f t="shared" si="0"/>
        <v>-1498</v>
      </c>
      <c r="T6">
        <f t="shared" si="0"/>
        <v>0</v>
      </c>
      <c r="U6">
        <f t="shared" si="0"/>
        <v>-318</v>
      </c>
      <c r="V6">
        <f t="shared" si="0"/>
        <v>-219</v>
      </c>
      <c r="W6">
        <f t="shared" si="0"/>
        <v>14</v>
      </c>
      <c r="X6">
        <f t="shared" si="0"/>
        <v>426</v>
      </c>
    </row>
    <row r="7" spans="1:24" x14ac:dyDescent="0.25">
      <c r="B7" t="s">
        <v>13</v>
      </c>
      <c r="C7">
        <v>4611</v>
      </c>
      <c r="D7">
        <v>4969</v>
      </c>
      <c r="E7">
        <v>4712</v>
      </c>
      <c r="F7">
        <v>4710</v>
      </c>
      <c r="G7">
        <v>4846</v>
      </c>
      <c r="H7">
        <v>4843</v>
      </c>
      <c r="J7">
        <f>SUM(C$2:C7)</f>
        <v>26223</v>
      </c>
      <c r="K7">
        <f>SUM(D$2:D7)</f>
        <v>28079</v>
      </c>
      <c r="L7">
        <f>SUM(E$2:E7)</f>
        <v>27504</v>
      </c>
      <c r="M7">
        <f>SUM(F$2:F7)</f>
        <v>27601</v>
      </c>
      <c r="N7">
        <f>SUM(G$2:G7)</f>
        <v>27970</v>
      </c>
      <c r="O7">
        <f>SUM(H$2:H7)</f>
        <v>28379</v>
      </c>
      <c r="P7">
        <f t="shared" si="1"/>
        <v>27970</v>
      </c>
      <c r="R7" t="s">
        <v>13</v>
      </c>
      <c r="S7">
        <f t="shared" si="0"/>
        <v>-1747</v>
      </c>
      <c r="T7">
        <f t="shared" si="0"/>
        <v>109</v>
      </c>
      <c r="U7">
        <f t="shared" si="0"/>
        <v>-466</v>
      </c>
      <c r="V7">
        <f t="shared" si="0"/>
        <v>-369</v>
      </c>
      <c r="W7">
        <f t="shared" si="0"/>
        <v>0</v>
      </c>
      <c r="X7">
        <f t="shared" si="0"/>
        <v>409</v>
      </c>
    </row>
    <row r="8" spans="1:24" x14ac:dyDescent="0.25">
      <c r="B8" t="s">
        <v>14</v>
      </c>
      <c r="C8">
        <v>4809</v>
      </c>
      <c r="D8">
        <v>4991</v>
      </c>
      <c r="E8">
        <v>5384</v>
      </c>
      <c r="F8">
        <v>5281</v>
      </c>
      <c r="G8">
        <v>5374</v>
      </c>
      <c r="H8">
        <v>5224</v>
      </c>
      <c r="J8">
        <f>SUM(C$2:C8)</f>
        <v>31032</v>
      </c>
      <c r="K8">
        <f>SUM(D$2:D8)</f>
        <v>33070</v>
      </c>
      <c r="L8">
        <f>SUM(E$2:E8)</f>
        <v>32888</v>
      </c>
      <c r="M8">
        <f>SUM(F$2:F8)</f>
        <v>32882</v>
      </c>
      <c r="N8">
        <f>SUM(G$2:G8)</f>
        <v>33344</v>
      </c>
      <c r="O8">
        <f>SUM(H$2:H8)</f>
        <v>33603</v>
      </c>
      <c r="P8">
        <f t="shared" si="1"/>
        <v>33070</v>
      </c>
      <c r="R8" t="s">
        <v>14</v>
      </c>
      <c r="S8">
        <f t="shared" si="0"/>
        <v>-2038</v>
      </c>
      <c r="T8">
        <f t="shared" si="0"/>
        <v>0</v>
      </c>
      <c r="U8">
        <f t="shared" si="0"/>
        <v>-182</v>
      </c>
      <c r="V8">
        <f t="shared" si="0"/>
        <v>-188</v>
      </c>
      <c r="W8">
        <f t="shared" si="0"/>
        <v>274</v>
      </c>
      <c r="X8">
        <f t="shared" si="0"/>
        <v>533</v>
      </c>
    </row>
    <row r="9" spans="1:24" x14ac:dyDescent="0.25">
      <c r="B9" t="s">
        <v>15</v>
      </c>
      <c r="C9">
        <v>4671</v>
      </c>
      <c r="D9">
        <v>5026</v>
      </c>
      <c r="E9">
        <v>5049</v>
      </c>
      <c r="F9">
        <v>5240</v>
      </c>
      <c r="G9">
        <v>5261</v>
      </c>
      <c r="H9">
        <v>5287</v>
      </c>
      <c r="J9">
        <f>SUM(C$2:C9)</f>
        <v>35703</v>
      </c>
      <c r="K9">
        <f>SUM(D$2:D9)</f>
        <v>38096</v>
      </c>
      <c r="L9">
        <f>SUM(E$2:E9)</f>
        <v>37937</v>
      </c>
      <c r="M9">
        <f>SUM(F$2:F9)</f>
        <v>38122</v>
      </c>
      <c r="N9">
        <f>SUM(G$2:G9)</f>
        <v>38605</v>
      </c>
      <c r="O9">
        <f>SUM(H$2:H9)</f>
        <v>38890</v>
      </c>
      <c r="P9">
        <f t="shared" si="1"/>
        <v>38122</v>
      </c>
      <c r="R9" t="s">
        <v>15</v>
      </c>
      <c r="S9">
        <f t="shared" si="0"/>
        <v>-2419</v>
      </c>
      <c r="T9">
        <f t="shared" si="0"/>
        <v>-26</v>
      </c>
      <c r="U9">
        <f t="shared" si="0"/>
        <v>-185</v>
      </c>
      <c r="V9">
        <f t="shared" si="0"/>
        <v>0</v>
      </c>
      <c r="W9">
        <f t="shared" si="0"/>
        <v>483</v>
      </c>
      <c r="X9">
        <f t="shared" si="0"/>
        <v>768</v>
      </c>
    </row>
    <row r="10" spans="1:24" x14ac:dyDescent="0.25">
      <c r="B10" t="s">
        <v>16</v>
      </c>
      <c r="C10">
        <v>4816</v>
      </c>
      <c r="D10">
        <v>4901</v>
      </c>
      <c r="E10">
        <v>5141</v>
      </c>
      <c r="F10">
        <v>5109</v>
      </c>
      <c r="G10">
        <v>5247</v>
      </c>
      <c r="H10">
        <v>5093</v>
      </c>
      <c r="J10">
        <f>SUM(C$2:C10)</f>
        <v>40519</v>
      </c>
      <c r="K10">
        <f>SUM(D$2:D10)</f>
        <v>42997</v>
      </c>
      <c r="L10">
        <f>SUM(E$2:E10)</f>
        <v>43078</v>
      </c>
      <c r="M10">
        <f>SUM(F$2:F10)</f>
        <v>43231</v>
      </c>
      <c r="N10">
        <f>SUM(G$2:G10)</f>
        <v>43852</v>
      </c>
      <c r="O10">
        <f>SUM(H$2:H10)</f>
        <v>43983</v>
      </c>
      <c r="P10">
        <f t="shared" si="1"/>
        <v>43231</v>
      </c>
      <c r="R10" t="s">
        <v>16</v>
      </c>
      <c r="S10">
        <f t="shared" si="0"/>
        <v>-2712</v>
      </c>
      <c r="T10">
        <f t="shared" si="0"/>
        <v>-234</v>
      </c>
      <c r="U10">
        <f t="shared" si="0"/>
        <v>-153</v>
      </c>
      <c r="V10">
        <f t="shared" si="0"/>
        <v>0</v>
      </c>
      <c r="W10">
        <f t="shared" si="0"/>
        <v>621</v>
      </c>
      <c r="X10">
        <f t="shared" si="0"/>
        <v>752</v>
      </c>
    </row>
    <row r="11" spans="1:24" x14ac:dyDescent="0.25">
      <c r="B11" t="s">
        <v>17</v>
      </c>
      <c r="C11">
        <v>4284</v>
      </c>
      <c r="D11">
        <v>4688</v>
      </c>
      <c r="E11">
        <v>4721</v>
      </c>
      <c r="F11">
        <v>4837</v>
      </c>
      <c r="G11">
        <v>4793</v>
      </c>
      <c r="H11">
        <v>4828</v>
      </c>
      <c r="J11">
        <f>SUM(C$2:C11)</f>
        <v>44803</v>
      </c>
      <c r="K11">
        <f>SUM(D$2:D11)</f>
        <v>47685</v>
      </c>
      <c r="L11">
        <f>SUM(E$2:E11)</f>
        <v>47799</v>
      </c>
      <c r="M11">
        <f>SUM(F$2:F11)</f>
        <v>48068</v>
      </c>
      <c r="N11">
        <f>SUM(G$2:G11)</f>
        <v>48645</v>
      </c>
      <c r="O11">
        <f>SUM(H$2:H11)</f>
        <v>48811</v>
      </c>
      <c r="P11">
        <f t="shared" si="1"/>
        <v>48068</v>
      </c>
      <c r="R11" t="s">
        <v>17</v>
      </c>
      <c r="S11">
        <f t="shared" si="0"/>
        <v>-3265</v>
      </c>
      <c r="T11">
        <f t="shared" si="0"/>
        <v>-383</v>
      </c>
      <c r="U11">
        <f t="shared" si="0"/>
        <v>-269</v>
      </c>
      <c r="V11">
        <f t="shared" si="0"/>
        <v>0</v>
      </c>
      <c r="W11">
        <f t="shared" si="0"/>
        <v>577</v>
      </c>
      <c r="X11">
        <f t="shared" si="0"/>
        <v>743</v>
      </c>
    </row>
    <row r="12" spans="1:24" x14ac:dyDescent="0.25">
      <c r="B12" t="s">
        <v>18</v>
      </c>
      <c r="C12">
        <v>3894</v>
      </c>
      <c r="D12">
        <v>4263</v>
      </c>
      <c r="E12">
        <v>4472</v>
      </c>
      <c r="F12">
        <v>4375</v>
      </c>
      <c r="G12">
        <v>4451</v>
      </c>
      <c r="H12">
        <v>4566</v>
      </c>
      <c r="J12">
        <f>SUM(C$2:C12)</f>
        <v>48697</v>
      </c>
      <c r="K12">
        <f>SUM(D$2:D12)</f>
        <v>51948</v>
      </c>
      <c r="L12">
        <f>SUM(E$2:E12)</f>
        <v>52271</v>
      </c>
      <c r="M12">
        <f>SUM(F$2:F12)</f>
        <v>52443</v>
      </c>
      <c r="N12">
        <f>SUM(G$2:G12)</f>
        <v>53096</v>
      </c>
      <c r="O12">
        <f>SUM(H$2:H12)</f>
        <v>53377</v>
      </c>
      <c r="P12">
        <f t="shared" si="1"/>
        <v>52443</v>
      </c>
      <c r="R12" t="s">
        <v>18</v>
      </c>
      <c r="S12">
        <f t="shared" si="0"/>
        <v>-3746</v>
      </c>
      <c r="T12">
        <f t="shared" si="0"/>
        <v>-495</v>
      </c>
      <c r="U12">
        <f t="shared" si="0"/>
        <v>-172</v>
      </c>
      <c r="V12">
        <f t="shared" si="0"/>
        <v>0</v>
      </c>
      <c r="W12">
        <f t="shared" si="0"/>
        <v>653</v>
      </c>
      <c r="X12">
        <f t="shared" si="0"/>
        <v>934</v>
      </c>
    </row>
    <row r="13" spans="1:24" x14ac:dyDescent="0.25">
      <c r="B13" t="s">
        <v>19</v>
      </c>
      <c r="C13">
        <v>3971</v>
      </c>
      <c r="D13">
        <v>4617</v>
      </c>
      <c r="E13">
        <v>4379</v>
      </c>
      <c r="F13">
        <v>4611</v>
      </c>
      <c r="G13">
        <v>4543</v>
      </c>
      <c r="H13">
        <v>4592</v>
      </c>
      <c r="J13">
        <f>SUM(C$2:C13)</f>
        <v>52668</v>
      </c>
      <c r="K13">
        <f>SUM(D$2:D13)</f>
        <v>56565</v>
      </c>
      <c r="L13">
        <f>SUM(E$2:E13)</f>
        <v>56650</v>
      </c>
      <c r="M13">
        <f>SUM(F$2:F13)</f>
        <v>57054</v>
      </c>
      <c r="N13">
        <f>SUM(G$2:G13)</f>
        <v>57639</v>
      </c>
      <c r="O13">
        <f>SUM(H$2:H13)</f>
        <v>57969</v>
      </c>
      <c r="P13">
        <f t="shared" si="1"/>
        <v>57054</v>
      </c>
      <c r="R13" t="s">
        <v>19</v>
      </c>
      <c r="S13">
        <f t="shared" si="0"/>
        <v>-4386</v>
      </c>
      <c r="T13">
        <f t="shared" si="0"/>
        <v>-489</v>
      </c>
      <c r="U13">
        <f t="shared" si="0"/>
        <v>-404</v>
      </c>
      <c r="V13">
        <f t="shared" si="0"/>
        <v>0</v>
      </c>
      <c r="W13">
        <f t="shared" si="0"/>
        <v>585</v>
      </c>
      <c r="X13">
        <f t="shared" si="0"/>
        <v>915</v>
      </c>
    </row>
    <row r="16" spans="1:24" x14ac:dyDescent="0.25">
      <c r="B16" t="s">
        <v>22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J16" t="s">
        <v>0</v>
      </c>
      <c r="K16" t="s">
        <v>1</v>
      </c>
      <c r="L16" t="s">
        <v>2</v>
      </c>
      <c r="M16" t="s">
        <v>3</v>
      </c>
      <c r="N16" t="s">
        <v>4</v>
      </c>
      <c r="O16" t="s">
        <v>5</v>
      </c>
      <c r="P16" t="s">
        <v>7</v>
      </c>
      <c r="R16" t="s">
        <v>6</v>
      </c>
      <c r="S16" t="s">
        <v>0</v>
      </c>
      <c r="T16" t="s">
        <v>1</v>
      </c>
      <c r="U16" t="s">
        <v>2</v>
      </c>
      <c r="V16" t="s">
        <v>3</v>
      </c>
      <c r="W16" t="s">
        <v>4</v>
      </c>
      <c r="X16" t="s">
        <v>5</v>
      </c>
    </row>
    <row r="17" spans="2:24" x14ac:dyDescent="0.25">
      <c r="B17" t="s">
        <v>8</v>
      </c>
      <c r="C17">
        <v>5664</v>
      </c>
      <c r="D17">
        <v>9081</v>
      </c>
      <c r="E17">
        <v>4991</v>
      </c>
      <c r="F17">
        <v>5005</v>
      </c>
      <c r="G17">
        <v>5054</v>
      </c>
      <c r="H17">
        <v>6172</v>
      </c>
      <c r="J17">
        <f>SUM(C$17:C17)</f>
        <v>5664</v>
      </c>
      <c r="K17">
        <f>SUM(D$17:D17)</f>
        <v>9081</v>
      </c>
      <c r="L17">
        <f>SUM(E$17:E17)</f>
        <v>4991</v>
      </c>
      <c r="M17">
        <f>SUM(F$17:F17)</f>
        <v>5005</v>
      </c>
      <c r="N17">
        <f>SUM(G$17:G17)</f>
        <v>5054</v>
      </c>
      <c r="O17">
        <f>SUM(H$17:H17)</f>
        <v>6172</v>
      </c>
      <c r="P17">
        <f t="shared" ref="P17:P28" si="2">MEDIAN(K17:O17)</f>
        <v>5054</v>
      </c>
      <c r="R17" t="s">
        <v>8</v>
      </c>
      <c r="S17">
        <f t="shared" ref="S17:X28" si="3">J17-$P17</f>
        <v>610</v>
      </c>
      <c r="T17">
        <f t="shared" si="3"/>
        <v>4027</v>
      </c>
      <c r="U17">
        <f t="shared" si="3"/>
        <v>-63</v>
      </c>
      <c r="V17">
        <f t="shared" si="3"/>
        <v>-49</v>
      </c>
      <c r="W17">
        <f t="shared" si="3"/>
        <v>0</v>
      </c>
      <c r="X17">
        <f t="shared" si="3"/>
        <v>1118</v>
      </c>
    </row>
    <row r="18" spans="2:24" x14ac:dyDescent="0.25">
      <c r="B18" t="s">
        <v>9</v>
      </c>
      <c r="C18">
        <v>5191</v>
      </c>
      <c r="D18">
        <v>8040</v>
      </c>
      <c r="E18">
        <v>4690</v>
      </c>
      <c r="F18">
        <v>5117</v>
      </c>
      <c r="G18">
        <v>4843</v>
      </c>
      <c r="H18">
        <v>4853</v>
      </c>
      <c r="J18">
        <f>SUM(C$17:C18)</f>
        <v>10855</v>
      </c>
      <c r="K18">
        <f>SUM(D$17:D18)</f>
        <v>17121</v>
      </c>
      <c r="L18">
        <f>SUM(E$17:E18)</f>
        <v>9681</v>
      </c>
      <c r="M18">
        <f>SUM(F$17:F18)</f>
        <v>10122</v>
      </c>
      <c r="N18">
        <f>SUM(G$17:G18)</f>
        <v>9897</v>
      </c>
      <c r="O18">
        <f>SUM(H$17:H18)</f>
        <v>11025</v>
      </c>
      <c r="P18">
        <f t="shared" si="2"/>
        <v>10122</v>
      </c>
      <c r="R18" t="s">
        <v>9</v>
      </c>
      <c r="S18">
        <f t="shared" si="3"/>
        <v>733</v>
      </c>
      <c r="T18">
        <f t="shared" si="3"/>
        <v>6999</v>
      </c>
      <c r="U18">
        <f t="shared" si="3"/>
        <v>-441</v>
      </c>
      <c r="V18">
        <f t="shared" si="3"/>
        <v>0</v>
      </c>
      <c r="W18">
        <f t="shared" si="3"/>
        <v>-225</v>
      </c>
      <c r="X18">
        <f t="shared" si="3"/>
        <v>903</v>
      </c>
    </row>
    <row r="19" spans="2:24" x14ac:dyDescent="0.25">
      <c r="B19" t="s">
        <v>10</v>
      </c>
      <c r="C19">
        <v>5951</v>
      </c>
      <c r="D19">
        <v>7594</v>
      </c>
      <c r="E19">
        <v>4995</v>
      </c>
      <c r="F19">
        <v>4912</v>
      </c>
      <c r="G19">
        <v>5406</v>
      </c>
      <c r="H19">
        <v>4639</v>
      </c>
      <c r="J19">
        <f>SUM(C$17:C19)</f>
        <v>16806</v>
      </c>
      <c r="K19">
        <f>SUM(D$17:D19)</f>
        <v>24715</v>
      </c>
      <c r="L19">
        <f>SUM(E$17:E19)</f>
        <v>14676</v>
      </c>
      <c r="M19">
        <f>SUM(F$17:F19)</f>
        <v>15034</v>
      </c>
      <c r="N19">
        <f>SUM(G$17:G19)</f>
        <v>15303</v>
      </c>
      <c r="O19">
        <f>SUM(H$17:H19)</f>
        <v>15664</v>
      </c>
      <c r="P19">
        <f t="shared" si="2"/>
        <v>15303</v>
      </c>
      <c r="R19" t="s">
        <v>10</v>
      </c>
      <c r="S19">
        <f t="shared" si="3"/>
        <v>1503</v>
      </c>
      <c r="T19">
        <f t="shared" si="3"/>
        <v>9412</v>
      </c>
      <c r="U19">
        <f t="shared" si="3"/>
        <v>-627</v>
      </c>
      <c r="V19">
        <f t="shared" si="3"/>
        <v>-269</v>
      </c>
      <c r="W19">
        <f t="shared" si="3"/>
        <v>0</v>
      </c>
      <c r="X19">
        <f t="shared" si="3"/>
        <v>361</v>
      </c>
    </row>
    <row r="20" spans="2:24" x14ac:dyDescent="0.25">
      <c r="B20" t="s">
        <v>11</v>
      </c>
      <c r="C20">
        <v>4851</v>
      </c>
      <c r="D20">
        <v>5512</v>
      </c>
      <c r="E20">
        <v>4282</v>
      </c>
      <c r="F20">
        <v>4381</v>
      </c>
      <c r="G20">
        <v>4260</v>
      </c>
      <c r="H20">
        <v>4324</v>
      </c>
      <c r="J20">
        <f>SUM(C$17:C20)</f>
        <v>21657</v>
      </c>
      <c r="K20">
        <f>SUM(D$17:D20)</f>
        <v>30227</v>
      </c>
      <c r="L20">
        <f>SUM(E$17:E20)</f>
        <v>18958</v>
      </c>
      <c r="M20">
        <f>SUM(F$17:F20)</f>
        <v>19415</v>
      </c>
      <c r="N20">
        <f>SUM(G$17:G20)</f>
        <v>19563</v>
      </c>
      <c r="O20">
        <f>SUM(H$17:H20)</f>
        <v>19988</v>
      </c>
      <c r="P20">
        <f t="shared" si="2"/>
        <v>19563</v>
      </c>
      <c r="R20" t="s">
        <v>11</v>
      </c>
      <c r="S20">
        <f t="shared" si="3"/>
        <v>2094</v>
      </c>
      <c r="T20">
        <f t="shared" si="3"/>
        <v>10664</v>
      </c>
      <c r="U20">
        <f t="shared" si="3"/>
        <v>-605</v>
      </c>
      <c r="V20">
        <f t="shared" si="3"/>
        <v>-148</v>
      </c>
      <c r="W20">
        <f t="shared" si="3"/>
        <v>0</v>
      </c>
      <c r="X20">
        <f t="shared" si="3"/>
        <v>425</v>
      </c>
    </row>
    <row r="21" spans="2:24" x14ac:dyDescent="0.25">
      <c r="B21" t="s">
        <v>12</v>
      </c>
      <c r="C21">
        <v>4483</v>
      </c>
      <c r="D21">
        <v>4682</v>
      </c>
      <c r="E21">
        <v>4229</v>
      </c>
      <c r="F21">
        <v>4182</v>
      </c>
      <c r="G21">
        <v>4304</v>
      </c>
      <c r="H21">
        <v>4138</v>
      </c>
      <c r="J21">
        <f>SUM(C$17:C21)</f>
        <v>26140</v>
      </c>
      <c r="K21">
        <f>SUM(D$17:D21)</f>
        <v>34909</v>
      </c>
      <c r="L21">
        <f>SUM(E$17:E21)</f>
        <v>23187</v>
      </c>
      <c r="M21">
        <f>SUM(F$17:F21)</f>
        <v>23597</v>
      </c>
      <c r="N21">
        <f>SUM(G$17:G21)</f>
        <v>23867</v>
      </c>
      <c r="O21">
        <f>SUM(H$17:H21)</f>
        <v>24126</v>
      </c>
      <c r="P21">
        <f t="shared" si="2"/>
        <v>23867</v>
      </c>
      <c r="R21" t="s">
        <v>12</v>
      </c>
      <c r="S21">
        <f t="shared" si="3"/>
        <v>2273</v>
      </c>
      <c r="T21">
        <f t="shared" si="3"/>
        <v>11042</v>
      </c>
      <c r="U21">
        <f t="shared" si="3"/>
        <v>-680</v>
      </c>
      <c r="V21">
        <f t="shared" si="3"/>
        <v>-270</v>
      </c>
      <c r="W21">
        <f t="shared" si="3"/>
        <v>0</v>
      </c>
      <c r="X21">
        <f t="shared" si="3"/>
        <v>259</v>
      </c>
    </row>
    <row r="22" spans="2:24" x14ac:dyDescent="0.25">
      <c r="B22" t="s">
        <v>13</v>
      </c>
      <c r="C22">
        <v>4413</v>
      </c>
      <c r="D22">
        <v>4450</v>
      </c>
      <c r="E22">
        <v>4057</v>
      </c>
      <c r="F22">
        <v>4203</v>
      </c>
      <c r="G22">
        <v>4002</v>
      </c>
      <c r="H22">
        <v>3941</v>
      </c>
      <c r="J22">
        <f>SUM(C$17:C22)</f>
        <v>30553</v>
      </c>
      <c r="K22">
        <f>SUM(D$17:D22)</f>
        <v>39359</v>
      </c>
      <c r="L22">
        <f>SUM(E$17:E22)</f>
        <v>27244</v>
      </c>
      <c r="M22">
        <f>SUM(F$17:F22)</f>
        <v>27800</v>
      </c>
      <c r="N22">
        <f>SUM(G$17:G22)</f>
        <v>27869</v>
      </c>
      <c r="O22">
        <f>SUM(H$17:H22)</f>
        <v>28067</v>
      </c>
      <c r="P22">
        <f t="shared" si="2"/>
        <v>27869</v>
      </c>
      <c r="R22" t="s">
        <v>13</v>
      </c>
      <c r="S22">
        <f t="shared" si="3"/>
        <v>2684</v>
      </c>
      <c r="T22">
        <f t="shared" si="3"/>
        <v>11490</v>
      </c>
      <c r="U22">
        <f t="shared" si="3"/>
        <v>-625</v>
      </c>
      <c r="V22">
        <f t="shared" si="3"/>
        <v>-69</v>
      </c>
      <c r="W22">
        <f t="shared" si="3"/>
        <v>0</v>
      </c>
      <c r="X22">
        <f t="shared" si="3"/>
        <v>198</v>
      </c>
    </row>
    <row r="23" spans="2:24" x14ac:dyDescent="0.25">
      <c r="B23" t="s">
        <v>14</v>
      </c>
      <c r="C23">
        <v>4694</v>
      </c>
      <c r="D23">
        <v>4298</v>
      </c>
      <c r="E23">
        <v>4276</v>
      </c>
      <c r="F23">
        <v>4178</v>
      </c>
      <c r="G23">
        <v>4411</v>
      </c>
      <c r="H23">
        <v>4114</v>
      </c>
      <c r="J23">
        <f>SUM(C$17:C23)</f>
        <v>35247</v>
      </c>
      <c r="K23">
        <f>SUM(D$17:D23)</f>
        <v>43657</v>
      </c>
      <c r="L23">
        <f>SUM(E$17:E23)</f>
        <v>31520</v>
      </c>
      <c r="M23">
        <f>SUM(F$17:F23)</f>
        <v>31978</v>
      </c>
      <c r="N23">
        <f>SUM(G$17:G23)</f>
        <v>32280</v>
      </c>
      <c r="O23">
        <f>SUM(H$17:H23)</f>
        <v>32181</v>
      </c>
      <c r="P23">
        <f t="shared" si="2"/>
        <v>32181</v>
      </c>
      <c r="R23" t="s">
        <v>14</v>
      </c>
      <c r="S23">
        <f t="shared" si="3"/>
        <v>3066</v>
      </c>
      <c r="T23">
        <f t="shared" si="3"/>
        <v>11476</v>
      </c>
      <c r="U23">
        <f t="shared" si="3"/>
        <v>-661</v>
      </c>
      <c r="V23">
        <f t="shared" si="3"/>
        <v>-203</v>
      </c>
      <c r="W23">
        <f t="shared" si="3"/>
        <v>99</v>
      </c>
      <c r="X23">
        <f t="shared" si="3"/>
        <v>0</v>
      </c>
    </row>
    <row r="24" spans="2:24" x14ac:dyDescent="0.25">
      <c r="B24" t="s">
        <v>15</v>
      </c>
      <c r="C24">
        <v>4775</v>
      </c>
      <c r="D24">
        <v>4280</v>
      </c>
      <c r="E24">
        <v>4436</v>
      </c>
      <c r="F24">
        <v>4159</v>
      </c>
      <c r="G24">
        <v>4347</v>
      </c>
      <c r="H24">
        <v>4347</v>
      </c>
      <c r="J24">
        <f>SUM(C$17:C24)</f>
        <v>40022</v>
      </c>
      <c r="K24">
        <f>SUM(D$17:D24)</f>
        <v>47937</v>
      </c>
      <c r="L24">
        <f>SUM(E$17:E24)</f>
        <v>35956</v>
      </c>
      <c r="M24">
        <f>SUM(F$17:F24)</f>
        <v>36137</v>
      </c>
      <c r="N24">
        <f>SUM(G$17:G24)</f>
        <v>36627</v>
      </c>
      <c r="O24">
        <f>SUM(H$17:H24)</f>
        <v>36528</v>
      </c>
      <c r="P24">
        <f t="shared" si="2"/>
        <v>36528</v>
      </c>
      <c r="R24" t="s">
        <v>15</v>
      </c>
      <c r="S24">
        <f t="shared" si="3"/>
        <v>3494</v>
      </c>
      <c r="T24">
        <f t="shared" si="3"/>
        <v>11409</v>
      </c>
      <c r="U24">
        <f t="shared" si="3"/>
        <v>-572</v>
      </c>
      <c r="V24">
        <f t="shared" si="3"/>
        <v>-391</v>
      </c>
      <c r="W24">
        <f t="shared" si="3"/>
        <v>99</v>
      </c>
      <c r="X24">
        <f t="shared" si="3"/>
        <v>0</v>
      </c>
    </row>
    <row r="25" spans="2:24" x14ac:dyDescent="0.25">
      <c r="B25" t="s">
        <v>16</v>
      </c>
      <c r="C25">
        <v>4408</v>
      </c>
      <c r="D25">
        <v>4632</v>
      </c>
      <c r="E25">
        <v>4327</v>
      </c>
      <c r="F25">
        <v>4055</v>
      </c>
      <c r="G25">
        <v>4246</v>
      </c>
      <c r="H25">
        <v>4157</v>
      </c>
      <c r="J25">
        <f>SUM(C$17:C25)</f>
        <v>44430</v>
      </c>
      <c r="K25">
        <f>SUM(D$17:D25)</f>
        <v>52569</v>
      </c>
      <c r="L25">
        <f>SUM(E$17:E25)</f>
        <v>40283</v>
      </c>
      <c r="M25">
        <f>SUM(F$17:F25)</f>
        <v>40192</v>
      </c>
      <c r="N25">
        <f>SUM(G$17:G25)</f>
        <v>40873</v>
      </c>
      <c r="O25">
        <f>SUM(H$17:H25)</f>
        <v>40685</v>
      </c>
      <c r="P25">
        <f t="shared" si="2"/>
        <v>40685</v>
      </c>
      <c r="R25" t="s">
        <v>16</v>
      </c>
      <c r="S25">
        <f t="shared" si="3"/>
        <v>3745</v>
      </c>
      <c r="T25">
        <f t="shared" si="3"/>
        <v>11884</v>
      </c>
      <c r="U25">
        <f t="shared" si="3"/>
        <v>-402</v>
      </c>
      <c r="V25">
        <f t="shared" si="3"/>
        <v>-493</v>
      </c>
      <c r="W25">
        <f t="shared" si="3"/>
        <v>188</v>
      </c>
      <c r="X25">
        <f t="shared" si="3"/>
        <v>0</v>
      </c>
    </row>
    <row r="26" spans="2:24" x14ac:dyDescent="0.25">
      <c r="B26" t="s">
        <v>17</v>
      </c>
      <c r="C26">
        <v>4878</v>
      </c>
      <c r="D26">
        <v>5673</v>
      </c>
      <c r="E26">
        <v>5389</v>
      </c>
      <c r="F26">
        <v>4293</v>
      </c>
      <c r="G26">
        <v>4465</v>
      </c>
      <c r="H26">
        <v>4387</v>
      </c>
      <c r="J26">
        <f>SUM(C$17:C26)</f>
        <v>49308</v>
      </c>
      <c r="K26">
        <f>SUM(D$17:D26)</f>
        <v>58242</v>
      </c>
      <c r="L26">
        <f>SUM(E$17:E26)</f>
        <v>45672</v>
      </c>
      <c r="M26">
        <f>SUM(F$17:F26)</f>
        <v>44485</v>
      </c>
      <c r="N26">
        <f>SUM(G$17:G26)</f>
        <v>45338</v>
      </c>
      <c r="O26">
        <f>SUM(H$17:H26)</f>
        <v>45072</v>
      </c>
      <c r="P26">
        <f t="shared" si="2"/>
        <v>45338</v>
      </c>
      <c r="R26" t="s">
        <v>17</v>
      </c>
      <c r="S26">
        <f t="shared" si="3"/>
        <v>3970</v>
      </c>
      <c r="T26">
        <f t="shared" si="3"/>
        <v>12904</v>
      </c>
      <c r="U26">
        <f t="shared" si="3"/>
        <v>334</v>
      </c>
      <c r="V26">
        <f t="shared" si="3"/>
        <v>-853</v>
      </c>
      <c r="W26">
        <f t="shared" si="3"/>
        <v>0</v>
      </c>
      <c r="X26">
        <f t="shared" si="3"/>
        <v>-266</v>
      </c>
    </row>
    <row r="27" spans="2:24" x14ac:dyDescent="0.25">
      <c r="B27" t="s">
        <v>18</v>
      </c>
      <c r="C27">
        <v>4607</v>
      </c>
      <c r="D27">
        <v>7518</v>
      </c>
      <c r="E27">
        <v>6051</v>
      </c>
      <c r="F27">
        <v>4267</v>
      </c>
      <c r="G27">
        <v>4319</v>
      </c>
      <c r="H27">
        <v>4283</v>
      </c>
      <c r="J27">
        <f>SUM(C$17:C27)</f>
        <v>53915</v>
      </c>
      <c r="K27">
        <f>SUM(D$17:D27)</f>
        <v>65760</v>
      </c>
      <c r="L27">
        <f>SUM(E$17:E27)</f>
        <v>51723</v>
      </c>
      <c r="M27">
        <f>SUM(F$17:F27)</f>
        <v>48752</v>
      </c>
      <c r="N27">
        <f>SUM(G$17:G27)</f>
        <v>49657</v>
      </c>
      <c r="O27">
        <f>SUM(H$17:H27)</f>
        <v>49355</v>
      </c>
      <c r="P27">
        <f t="shared" si="2"/>
        <v>49657</v>
      </c>
      <c r="R27" t="s">
        <v>18</v>
      </c>
      <c r="S27">
        <f t="shared" si="3"/>
        <v>4258</v>
      </c>
      <c r="T27">
        <f t="shared" si="3"/>
        <v>16103</v>
      </c>
      <c r="U27">
        <f t="shared" si="3"/>
        <v>2066</v>
      </c>
      <c r="V27">
        <f t="shared" si="3"/>
        <v>-905</v>
      </c>
      <c r="W27">
        <f t="shared" si="3"/>
        <v>0</v>
      </c>
      <c r="X27">
        <f t="shared" si="3"/>
        <v>-302</v>
      </c>
    </row>
    <row r="28" spans="2:24" x14ac:dyDescent="0.25">
      <c r="B28" t="s">
        <v>19</v>
      </c>
      <c r="C28">
        <v>5419</v>
      </c>
      <c r="D28">
        <v>7701</v>
      </c>
      <c r="E28">
        <v>7366</v>
      </c>
      <c r="F28">
        <v>4482</v>
      </c>
      <c r="G28">
        <v>4636</v>
      </c>
      <c r="H28">
        <v>4559</v>
      </c>
      <c r="J28">
        <f>SUM(C$17:C28)</f>
        <v>59334</v>
      </c>
      <c r="K28">
        <f>SUM(D$17:D28)</f>
        <v>73461</v>
      </c>
      <c r="L28">
        <f>SUM(E$17:E28)</f>
        <v>59089</v>
      </c>
      <c r="M28">
        <f>SUM(F$17:F28)</f>
        <v>53234</v>
      </c>
      <c r="N28">
        <f>SUM(G$17:G28)</f>
        <v>54293</v>
      </c>
      <c r="O28">
        <f>SUM(H$17:H28)</f>
        <v>53914</v>
      </c>
      <c r="P28">
        <f t="shared" si="2"/>
        <v>54293</v>
      </c>
      <c r="R28" t="s">
        <v>19</v>
      </c>
      <c r="S28">
        <f t="shared" si="3"/>
        <v>5041</v>
      </c>
      <c r="T28">
        <f t="shared" si="3"/>
        <v>19168</v>
      </c>
      <c r="U28">
        <f t="shared" si="3"/>
        <v>4796</v>
      </c>
      <c r="V28">
        <f t="shared" si="3"/>
        <v>-1059</v>
      </c>
      <c r="W28">
        <f t="shared" si="3"/>
        <v>0</v>
      </c>
      <c r="X28">
        <f t="shared" si="3"/>
        <v>-379</v>
      </c>
    </row>
    <row r="31" spans="2:24" x14ac:dyDescent="0.25">
      <c r="B31" s="3" t="s">
        <v>102</v>
      </c>
    </row>
    <row r="32" spans="2:24" x14ac:dyDescent="0.25">
      <c r="B32" s="3"/>
    </row>
  </sheetData>
  <hyperlinks>
    <hyperlink ref="A1" location="home!A1" display="home" xr:uid="{45571024-1339-4F54-89CD-126B0C4EBD34}"/>
    <hyperlink ref="B31" r:id="rId1" location="!/view/en/vbd_slovstat2/om2801ms/v_om2801ms_00_00_00_en" xr:uid="{D28D505F-557E-459C-9B94-309AF19F76A3}"/>
  </hyperlink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5E366-4BFA-4D81-9466-3F0647B2A3A5}">
  <dimension ref="A1:AD49"/>
  <sheetViews>
    <sheetView zoomScaleNormal="100" workbookViewId="0"/>
  </sheetViews>
  <sheetFormatPr baseColWidth="10" defaultRowHeight="15" x14ac:dyDescent="0.25"/>
  <sheetData>
    <row r="1" spans="1:30" x14ac:dyDescent="0.25">
      <c r="A1" s="3" t="s">
        <v>59</v>
      </c>
      <c r="B1" t="s">
        <v>23</v>
      </c>
      <c r="C1" t="s">
        <v>129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129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129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4</v>
      </c>
      <c r="AD1" t="s">
        <v>5</v>
      </c>
    </row>
    <row r="2" spans="1:30" x14ac:dyDescent="0.25">
      <c r="B2" t="s">
        <v>8</v>
      </c>
      <c r="C2">
        <v>7398</v>
      </c>
      <c r="D2">
        <v>6615</v>
      </c>
      <c r="E2">
        <v>7354</v>
      </c>
      <c r="F2">
        <v>8105</v>
      </c>
      <c r="G2">
        <v>7376</v>
      </c>
      <c r="H2" s="11">
        <f t="shared" ref="H2:H13" si="0">AC2*C$45/SUM(AC$2:AC$13)</f>
        <v>7828.9389410166159</v>
      </c>
      <c r="I2" s="11">
        <f t="shared" ref="I2:I13" si="1">AD2*C$44/SUM(AD$2:AD$13)</f>
        <v>7826.7053335587343</v>
      </c>
      <c r="K2">
        <f>SUM(C$2:C2)</f>
        <v>7398</v>
      </c>
      <c r="L2">
        <f>SUM(D$2:D2)</f>
        <v>6615</v>
      </c>
      <c r="M2">
        <f>SUM(E$2:E2)</f>
        <v>7354</v>
      </c>
      <c r="N2">
        <f>SUM(F$2:F2)</f>
        <v>8105</v>
      </c>
      <c r="O2">
        <f>SUM(G$2:G2)</f>
        <v>7376</v>
      </c>
      <c r="P2" s="12">
        <f>SUM(H$2:H2)</f>
        <v>7828.9389410166159</v>
      </c>
      <c r="Q2" s="12">
        <f>SUM(I$2:I2)</f>
        <v>7826.7053335587343</v>
      </c>
      <c r="R2" s="12">
        <f>MEDIAN(M2:Q2)</f>
        <v>7826.7053335587343</v>
      </c>
      <c r="T2" t="s">
        <v>8</v>
      </c>
      <c r="U2">
        <f t="shared" ref="U2:AA13" si="2">K2-$R2</f>
        <v>-428.70533355873431</v>
      </c>
      <c r="V2">
        <f t="shared" si="2"/>
        <v>-1211.7053335587343</v>
      </c>
      <c r="W2">
        <f t="shared" si="2"/>
        <v>-472.70533355873431</v>
      </c>
      <c r="X2">
        <f t="shared" si="2"/>
        <v>278.29466644126569</v>
      </c>
      <c r="Y2">
        <f t="shared" si="2"/>
        <v>-450.70533355873431</v>
      </c>
      <c r="Z2">
        <f t="shared" si="2"/>
        <v>2.2336074578815897</v>
      </c>
      <c r="AA2">
        <f t="shared" si="2"/>
        <v>0</v>
      </c>
      <c r="AC2" s="1">
        <v>8148</v>
      </c>
      <c r="AD2" s="1">
        <v>8089</v>
      </c>
    </row>
    <row r="3" spans="1:30" x14ac:dyDescent="0.25">
      <c r="B3" t="s">
        <v>9</v>
      </c>
      <c r="D3">
        <v>6090</v>
      </c>
      <c r="E3">
        <v>7166</v>
      </c>
      <c r="F3">
        <v>7060</v>
      </c>
      <c r="G3">
        <v>6544</v>
      </c>
      <c r="H3" s="11">
        <f t="shared" si="0"/>
        <v>6890.1965078583889</v>
      </c>
      <c r="I3" s="11">
        <f t="shared" si="1"/>
        <v>6975.2402954166055</v>
      </c>
      <c r="L3">
        <f>SUM(D$2:D3)</f>
        <v>12705</v>
      </c>
      <c r="M3">
        <f>SUM(E$2:E3)</f>
        <v>14520</v>
      </c>
      <c r="N3">
        <f>SUM(F$2:F3)</f>
        <v>15165</v>
      </c>
      <c r="O3">
        <f>SUM(G$2:G3)</f>
        <v>13920</v>
      </c>
      <c r="P3" s="12">
        <f>SUM(H$2:H3)</f>
        <v>14719.135448875004</v>
      </c>
      <c r="Q3" s="12">
        <f>SUM(I$2:I3)</f>
        <v>14801.94562897534</v>
      </c>
      <c r="R3" s="12">
        <f t="shared" ref="R3:R13" si="3">MEDIAN(M3:Q3)</f>
        <v>14719.135448875004</v>
      </c>
      <c r="T3" t="s">
        <v>9</v>
      </c>
      <c r="V3">
        <f t="shared" si="2"/>
        <v>-2014.1354488750039</v>
      </c>
      <c r="W3">
        <f t="shared" si="2"/>
        <v>-199.13544887500393</v>
      </c>
      <c r="X3">
        <f t="shared" si="2"/>
        <v>445.86455112499607</v>
      </c>
      <c r="Y3">
        <f t="shared" si="2"/>
        <v>-799.13544887500393</v>
      </c>
      <c r="Z3">
        <f t="shared" si="2"/>
        <v>0</v>
      </c>
      <c r="AA3">
        <f t="shared" si="2"/>
        <v>82.810180100335856</v>
      </c>
      <c r="AC3" s="1">
        <v>7171</v>
      </c>
      <c r="AD3" s="1">
        <v>7209</v>
      </c>
    </row>
    <row r="4" spans="1:30" x14ac:dyDescent="0.25">
      <c r="B4" t="s">
        <v>10</v>
      </c>
      <c r="D4">
        <v>7004</v>
      </c>
      <c r="E4">
        <v>7818</v>
      </c>
      <c r="F4">
        <v>7092</v>
      </c>
      <c r="G4">
        <v>6944</v>
      </c>
      <c r="H4" s="11">
        <f t="shared" si="0"/>
        <v>7194.7833566927366</v>
      </c>
      <c r="I4" s="11">
        <f t="shared" si="1"/>
        <v>7556.7522135114004</v>
      </c>
      <c r="L4">
        <f>SUM(D$2:D4)</f>
        <v>19709</v>
      </c>
      <c r="M4">
        <f>SUM(E$2:E4)</f>
        <v>22338</v>
      </c>
      <c r="N4">
        <f>SUM(F$2:F4)</f>
        <v>22257</v>
      </c>
      <c r="O4">
        <f>SUM(G$2:G4)</f>
        <v>20864</v>
      </c>
      <c r="P4" s="12">
        <f>SUM(H$2:H4)</f>
        <v>21913.91880556774</v>
      </c>
      <c r="Q4" s="12">
        <f>SUM(I$2:I4)</f>
        <v>22358.697842486741</v>
      </c>
      <c r="R4" s="12">
        <f t="shared" si="3"/>
        <v>22257</v>
      </c>
      <c r="T4" t="s">
        <v>10</v>
      </c>
      <c r="V4">
        <f t="shared" si="2"/>
        <v>-2548</v>
      </c>
      <c r="W4">
        <f t="shared" si="2"/>
        <v>81</v>
      </c>
      <c r="X4">
        <f t="shared" si="2"/>
        <v>0</v>
      </c>
      <c r="Y4">
        <f t="shared" si="2"/>
        <v>-1393</v>
      </c>
      <c r="Z4">
        <f t="shared" si="2"/>
        <v>-343.08119443225951</v>
      </c>
      <c r="AA4">
        <f t="shared" si="2"/>
        <v>101.69784248674114</v>
      </c>
      <c r="AC4" s="1">
        <v>7488</v>
      </c>
      <c r="AD4" s="1">
        <v>7810</v>
      </c>
    </row>
    <row r="5" spans="1:30" x14ac:dyDescent="0.25">
      <c r="B5" t="s">
        <v>11</v>
      </c>
      <c r="D5">
        <v>6525</v>
      </c>
      <c r="E5">
        <v>7014</v>
      </c>
      <c r="F5">
        <v>7067</v>
      </c>
      <c r="G5">
        <v>6897</v>
      </c>
      <c r="H5" s="11">
        <f t="shared" si="0"/>
        <v>6743.18771331058</v>
      </c>
      <c r="I5" s="11">
        <f t="shared" si="1"/>
        <v>6891.0613655093721</v>
      </c>
      <c r="L5">
        <f>SUM(D$2:D5)</f>
        <v>26234</v>
      </c>
      <c r="M5">
        <f>SUM(E$2:E5)</f>
        <v>29352</v>
      </c>
      <c r="N5">
        <f>SUM(F$2:F5)</f>
        <v>29324</v>
      </c>
      <c r="O5">
        <f>SUM(G$2:G5)</f>
        <v>27761</v>
      </c>
      <c r="P5" s="12">
        <f>SUM(H$2:H5)</f>
        <v>28657.106518878321</v>
      </c>
      <c r="Q5" s="12">
        <f>SUM(I$2:I5)</f>
        <v>29249.759207996114</v>
      </c>
      <c r="R5" s="12">
        <f t="shared" si="3"/>
        <v>29249.759207996114</v>
      </c>
      <c r="T5" t="s">
        <v>11</v>
      </c>
      <c r="V5">
        <f t="shared" si="2"/>
        <v>-3015.7592079961141</v>
      </c>
      <c r="W5">
        <f t="shared" si="2"/>
        <v>102.24079200388587</v>
      </c>
      <c r="X5">
        <f t="shared" si="2"/>
        <v>74.240792003885872</v>
      </c>
      <c r="Y5">
        <f t="shared" si="2"/>
        <v>-1488.7592079961141</v>
      </c>
      <c r="Z5">
        <f t="shared" si="2"/>
        <v>-592.65268911779276</v>
      </c>
      <c r="AA5">
        <f t="shared" si="2"/>
        <v>0</v>
      </c>
      <c r="AC5" s="1">
        <v>7018</v>
      </c>
      <c r="AD5" s="1">
        <v>7122</v>
      </c>
    </row>
    <row r="6" spans="1:30" x14ac:dyDescent="0.25">
      <c r="B6" t="s">
        <v>12</v>
      </c>
      <c r="D6">
        <v>7608</v>
      </c>
      <c r="E6">
        <v>7130</v>
      </c>
      <c r="F6">
        <v>7282</v>
      </c>
      <c r="G6">
        <v>7102</v>
      </c>
      <c r="H6" s="11">
        <f t="shared" si="0"/>
        <v>7140.0153744102199</v>
      </c>
      <c r="I6" s="11">
        <f t="shared" si="1"/>
        <v>7668.0232128140651</v>
      </c>
      <c r="L6">
        <f>SUM(D$2:D6)</f>
        <v>33842</v>
      </c>
      <c r="M6">
        <f>SUM(E$2:E6)</f>
        <v>36482</v>
      </c>
      <c r="N6">
        <f>SUM(F$2:F6)</f>
        <v>36606</v>
      </c>
      <c r="O6">
        <f>SUM(G$2:G6)</f>
        <v>34863</v>
      </c>
      <c r="P6" s="12">
        <f>SUM(H$2:H6)</f>
        <v>35797.121893288539</v>
      </c>
      <c r="Q6" s="12">
        <f>SUM(I$2:I6)</f>
        <v>36917.782420810181</v>
      </c>
      <c r="R6" s="12">
        <f t="shared" si="3"/>
        <v>36482</v>
      </c>
      <c r="T6" t="s">
        <v>12</v>
      </c>
      <c r="V6">
        <f t="shared" si="2"/>
        <v>-2640</v>
      </c>
      <c r="W6">
        <f t="shared" si="2"/>
        <v>0</v>
      </c>
      <c r="X6">
        <f t="shared" si="2"/>
        <v>124</v>
      </c>
      <c r="Y6">
        <f t="shared" si="2"/>
        <v>-1619</v>
      </c>
      <c r="Z6">
        <f t="shared" si="2"/>
        <v>-684.87810671146144</v>
      </c>
      <c r="AA6">
        <f t="shared" si="2"/>
        <v>435.78242081018107</v>
      </c>
      <c r="AC6" s="1">
        <v>7431</v>
      </c>
      <c r="AD6" s="1">
        <v>7925</v>
      </c>
    </row>
    <row r="7" spans="1:30" x14ac:dyDescent="0.25">
      <c r="B7" t="s">
        <v>13</v>
      </c>
      <c r="D7">
        <v>8152</v>
      </c>
      <c r="E7">
        <v>7722</v>
      </c>
      <c r="F7">
        <v>7743</v>
      </c>
      <c r="G7">
        <v>7096</v>
      </c>
      <c r="H7" s="11">
        <f t="shared" si="0"/>
        <v>7583.9242834369352</v>
      </c>
      <c r="I7" s="11">
        <f t="shared" si="1"/>
        <v>7539.3358831857659</v>
      </c>
      <c r="L7">
        <f>SUM(D$2:D7)</f>
        <v>41994</v>
      </c>
      <c r="M7">
        <f>SUM(E$2:E7)</f>
        <v>44204</v>
      </c>
      <c r="N7">
        <f>SUM(F$2:F7)</f>
        <v>44349</v>
      </c>
      <c r="O7">
        <f>SUM(G$2:G7)</f>
        <v>41959</v>
      </c>
      <c r="P7" s="12">
        <f>SUM(H$2:H7)</f>
        <v>43381.046176725475</v>
      </c>
      <c r="Q7" s="12">
        <f>SUM(I$2:I7)</f>
        <v>44457.118303995943</v>
      </c>
      <c r="R7" s="12">
        <f t="shared" si="3"/>
        <v>44204</v>
      </c>
      <c r="T7" t="s">
        <v>13</v>
      </c>
      <c r="V7">
        <f t="shared" si="2"/>
        <v>-2210</v>
      </c>
      <c r="W7">
        <f t="shared" si="2"/>
        <v>0</v>
      </c>
      <c r="X7">
        <f t="shared" si="2"/>
        <v>145</v>
      </c>
      <c r="Y7">
        <f t="shared" si="2"/>
        <v>-2245</v>
      </c>
      <c r="Z7">
        <f t="shared" si="2"/>
        <v>-822.95382327452535</v>
      </c>
      <c r="AA7">
        <f t="shared" si="2"/>
        <v>253.11830399594328</v>
      </c>
      <c r="AC7" s="1">
        <v>7893</v>
      </c>
      <c r="AD7" s="1">
        <v>7792</v>
      </c>
    </row>
    <row r="8" spans="1:30" x14ac:dyDescent="0.25">
      <c r="B8" t="s">
        <v>14</v>
      </c>
      <c r="D8">
        <v>8327</v>
      </c>
      <c r="E8">
        <v>8280</v>
      </c>
      <c r="F8">
        <v>8662</v>
      </c>
      <c r="G8">
        <v>8378</v>
      </c>
      <c r="H8" s="11">
        <f t="shared" si="0"/>
        <v>8288.2213187542129</v>
      </c>
      <c r="I8" s="11">
        <f t="shared" si="1"/>
        <v>8238.8918179320845</v>
      </c>
      <c r="L8">
        <f>SUM(D$2:D8)</f>
        <v>50321</v>
      </c>
      <c r="M8">
        <f>SUM(E$2:E8)</f>
        <v>52484</v>
      </c>
      <c r="N8">
        <f>SUM(F$2:F8)</f>
        <v>53011</v>
      </c>
      <c r="O8">
        <f>SUM(G$2:G8)</f>
        <v>50337</v>
      </c>
      <c r="P8" s="12">
        <f>SUM(H$2:H8)</f>
        <v>51669.267495479689</v>
      </c>
      <c r="Q8" s="12">
        <f>SUM(I$2:I8)</f>
        <v>52696.010121928026</v>
      </c>
      <c r="R8" s="12">
        <f t="shared" si="3"/>
        <v>52484</v>
      </c>
      <c r="T8" t="s">
        <v>14</v>
      </c>
      <c r="V8">
        <f t="shared" si="2"/>
        <v>-2163</v>
      </c>
      <c r="W8">
        <f t="shared" si="2"/>
        <v>0</v>
      </c>
      <c r="X8">
        <f t="shared" si="2"/>
        <v>527</v>
      </c>
      <c r="Y8">
        <f t="shared" si="2"/>
        <v>-2147</v>
      </c>
      <c r="Z8">
        <f t="shared" si="2"/>
        <v>-814.73250452031061</v>
      </c>
      <c r="AA8">
        <f t="shared" si="2"/>
        <v>212.01012192802591</v>
      </c>
      <c r="AC8" s="1">
        <v>8626</v>
      </c>
      <c r="AD8" s="1">
        <v>8515</v>
      </c>
    </row>
    <row r="9" spans="1:30" x14ac:dyDescent="0.25">
      <c r="B9" t="s">
        <v>15</v>
      </c>
      <c r="D9">
        <v>8124</v>
      </c>
      <c r="E9">
        <v>8331</v>
      </c>
      <c r="F9">
        <v>8142</v>
      </c>
      <c r="G9">
        <v>7983</v>
      </c>
      <c r="H9" s="11">
        <f t="shared" si="0"/>
        <v>7968.2610012089826</v>
      </c>
      <c r="I9" s="11">
        <f t="shared" si="1"/>
        <v>8260.1784438856375</v>
      </c>
      <c r="L9">
        <f>SUM(D$2:D9)</f>
        <v>58445</v>
      </c>
      <c r="M9">
        <f>SUM(E$2:E9)</f>
        <v>60815</v>
      </c>
      <c r="N9">
        <f>SUM(F$2:F9)</f>
        <v>61153</v>
      </c>
      <c r="O9">
        <f>SUM(G$2:G9)</f>
        <v>58320</v>
      </c>
      <c r="P9" s="12">
        <f>SUM(H$2:H9)</f>
        <v>59637.528496688668</v>
      </c>
      <c r="Q9" s="12">
        <f>SUM(I$2:I9)</f>
        <v>60956.18856581366</v>
      </c>
      <c r="R9" s="12">
        <f t="shared" si="3"/>
        <v>60815</v>
      </c>
      <c r="T9" t="s">
        <v>15</v>
      </c>
      <c r="V9">
        <f t="shared" si="2"/>
        <v>-2370</v>
      </c>
      <c r="W9">
        <f t="shared" si="2"/>
        <v>0</v>
      </c>
      <c r="X9">
        <f t="shared" si="2"/>
        <v>338</v>
      </c>
      <c r="Y9">
        <f t="shared" si="2"/>
        <v>-2495</v>
      </c>
      <c r="Z9">
        <f t="shared" si="2"/>
        <v>-1177.4715033113316</v>
      </c>
      <c r="AA9">
        <f t="shared" si="2"/>
        <v>141.18856581365981</v>
      </c>
      <c r="AC9" s="1">
        <v>8293</v>
      </c>
      <c r="AD9" s="1">
        <v>8537</v>
      </c>
    </row>
    <row r="10" spans="1:30" x14ac:dyDescent="0.25">
      <c r="B10" t="s">
        <v>16</v>
      </c>
      <c r="D10">
        <v>7760</v>
      </c>
      <c r="E10">
        <v>8635</v>
      </c>
      <c r="F10">
        <v>8514</v>
      </c>
      <c r="G10">
        <v>7972</v>
      </c>
      <c r="H10" s="11">
        <f t="shared" si="0"/>
        <v>7916.3755443097562</v>
      </c>
      <c r="I10" s="11">
        <f t="shared" si="1"/>
        <v>8122.7829490945205</v>
      </c>
      <c r="L10">
        <f>SUM(D$2:D10)</f>
        <v>66205</v>
      </c>
      <c r="M10">
        <f>SUM(E$2:E10)</f>
        <v>69450</v>
      </c>
      <c r="N10">
        <f>SUM(F$2:F10)</f>
        <v>69667</v>
      </c>
      <c r="O10">
        <f>SUM(G$2:G10)</f>
        <v>66292</v>
      </c>
      <c r="P10" s="12">
        <f>SUM(H$2:H10)</f>
        <v>67553.90404099843</v>
      </c>
      <c r="Q10" s="12">
        <f>SUM(I$2:I10)</f>
        <v>69078.971514908175</v>
      </c>
      <c r="R10" s="12">
        <f t="shared" si="3"/>
        <v>69078.971514908175</v>
      </c>
      <c r="T10" t="s">
        <v>16</v>
      </c>
      <c r="V10">
        <f t="shared" si="2"/>
        <v>-2873.9715149081749</v>
      </c>
      <c r="W10">
        <f t="shared" si="2"/>
        <v>371.02848509182513</v>
      </c>
      <c r="X10">
        <f t="shared" si="2"/>
        <v>588.02848509182513</v>
      </c>
      <c r="Y10">
        <f t="shared" si="2"/>
        <v>-2786.9715149081749</v>
      </c>
      <c r="Z10">
        <f t="shared" si="2"/>
        <v>-1525.0674739097449</v>
      </c>
      <c r="AA10">
        <f t="shared" si="2"/>
        <v>0</v>
      </c>
      <c r="AC10" s="1">
        <v>8239</v>
      </c>
      <c r="AD10" s="1">
        <v>8395</v>
      </c>
    </row>
    <row r="11" spans="1:30" x14ac:dyDescent="0.25">
      <c r="B11" t="s">
        <v>17</v>
      </c>
      <c r="D11">
        <v>7529</v>
      </c>
      <c r="E11">
        <v>8339</v>
      </c>
      <c r="F11">
        <v>8041</v>
      </c>
      <c r="G11">
        <v>7805</v>
      </c>
      <c r="H11" s="11">
        <f t="shared" si="0"/>
        <v>7931.7490130206379</v>
      </c>
      <c r="I11" s="11">
        <f t="shared" si="1"/>
        <v>7824.7701857447755</v>
      </c>
      <c r="L11">
        <f>SUM(D$2:D11)</f>
        <v>73734</v>
      </c>
      <c r="M11">
        <f>SUM(E$2:E11)</f>
        <v>77789</v>
      </c>
      <c r="N11">
        <f>SUM(F$2:F11)</f>
        <v>77708</v>
      </c>
      <c r="O11">
        <f>SUM(G$2:G11)</f>
        <v>74097</v>
      </c>
      <c r="P11" s="12">
        <f>SUM(H$2:H11)</f>
        <v>75485.653054019072</v>
      </c>
      <c r="Q11" s="12">
        <f>SUM(I$2:I11)</f>
        <v>76903.741700652958</v>
      </c>
      <c r="R11" s="12">
        <f t="shared" si="3"/>
        <v>76903.741700652958</v>
      </c>
      <c r="T11" t="s">
        <v>17</v>
      </c>
      <c r="V11">
        <f t="shared" si="2"/>
        <v>-3169.7417006529577</v>
      </c>
      <c r="W11">
        <f t="shared" si="2"/>
        <v>885.25829934704234</v>
      </c>
      <c r="X11">
        <f t="shared" si="2"/>
        <v>804.25829934704234</v>
      </c>
      <c r="Y11">
        <f t="shared" si="2"/>
        <v>-2806.7417006529577</v>
      </c>
      <c r="Z11">
        <f t="shared" si="2"/>
        <v>-1418.0886466338852</v>
      </c>
      <c r="AA11">
        <f t="shared" si="2"/>
        <v>0</v>
      </c>
      <c r="AC11" s="1">
        <v>8255</v>
      </c>
      <c r="AD11" s="1">
        <v>8087</v>
      </c>
    </row>
    <row r="12" spans="1:30" x14ac:dyDescent="0.25">
      <c r="B12" t="s">
        <v>18</v>
      </c>
      <c r="D12">
        <v>7300</v>
      </c>
      <c r="E12">
        <v>7918</v>
      </c>
      <c r="F12">
        <v>7425</v>
      </c>
      <c r="G12">
        <v>7315</v>
      </c>
      <c r="H12" s="11">
        <f t="shared" si="0"/>
        <v>7228.4128194977902</v>
      </c>
      <c r="I12" s="11">
        <f t="shared" si="1"/>
        <v>7217.1337721615282</v>
      </c>
      <c r="L12">
        <f>SUM(D$2:D12)</f>
        <v>81034</v>
      </c>
      <c r="M12">
        <f>SUM(E$2:E12)</f>
        <v>85707</v>
      </c>
      <c r="N12">
        <f>SUM(F$2:F12)</f>
        <v>85133</v>
      </c>
      <c r="O12">
        <f>SUM(G$2:G12)</f>
        <v>81412</v>
      </c>
      <c r="P12" s="12">
        <f>SUM(H$2:H12)</f>
        <v>82714.065873516869</v>
      </c>
      <c r="Q12" s="12">
        <f>SUM(I$2:I12)</f>
        <v>84120.875472814485</v>
      </c>
      <c r="R12" s="12">
        <f t="shared" si="3"/>
        <v>84120.875472814485</v>
      </c>
      <c r="T12" t="s">
        <v>18</v>
      </c>
      <c r="V12">
        <f t="shared" si="2"/>
        <v>-3086.875472814485</v>
      </c>
      <c r="W12">
        <f t="shared" si="2"/>
        <v>1586.124527185515</v>
      </c>
      <c r="X12">
        <f t="shared" si="2"/>
        <v>1012.124527185515</v>
      </c>
      <c r="Y12">
        <f t="shared" si="2"/>
        <v>-2708.875472814485</v>
      </c>
      <c r="Z12">
        <f t="shared" si="2"/>
        <v>-1406.8095992976159</v>
      </c>
      <c r="AA12">
        <f t="shared" si="2"/>
        <v>0</v>
      </c>
      <c r="AC12" s="1">
        <v>7523</v>
      </c>
      <c r="AD12" s="1">
        <v>7459</v>
      </c>
    </row>
    <row r="13" spans="1:30" x14ac:dyDescent="0.25">
      <c r="B13" t="s">
        <v>19</v>
      </c>
      <c r="D13">
        <v>7366</v>
      </c>
      <c r="E13">
        <v>7332</v>
      </c>
      <c r="F13">
        <v>7205</v>
      </c>
      <c r="G13">
        <v>7781</v>
      </c>
      <c r="H13" s="11">
        <f t="shared" si="0"/>
        <v>7092.9341264831437</v>
      </c>
      <c r="I13" s="11">
        <f t="shared" si="1"/>
        <v>7456.1245271855123</v>
      </c>
      <c r="L13">
        <f>SUM(D$2:D13)</f>
        <v>88400</v>
      </c>
      <c r="M13">
        <f>SUM(E$2:E13)</f>
        <v>93039</v>
      </c>
      <c r="N13">
        <f>SUM(F$2:F13)</f>
        <v>92338</v>
      </c>
      <c r="O13">
        <f>SUM(G$2:G13)</f>
        <v>89193</v>
      </c>
      <c r="P13">
        <f>SUM(H$2:H13)</f>
        <v>89807.000000000015</v>
      </c>
      <c r="Q13">
        <f>SUM(I$2:I13)</f>
        <v>91577</v>
      </c>
      <c r="R13">
        <f t="shared" si="3"/>
        <v>91577</v>
      </c>
      <c r="T13" t="s">
        <v>19</v>
      </c>
      <c r="V13">
        <f t="shared" si="2"/>
        <v>-3177</v>
      </c>
      <c r="W13">
        <f t="shared" si="2"/>
        <v>1462</v>
      </c>
      <c r="X13">
        <f t="shared" si="2"/>
        <v>761</v>
      </c>
      <c r="Y13">
        <f t="shared" si="2"/>
        <v>-2384</v>
      </c>
      <c r="Z13">
        <f t="shared" si="2"/>
        <v>-1769.9999999999854</v>
      </c>
      <c r="AA13">
        <f t="shared" si="2"/>
        <v>0</v>
      </c>
      <c r="AC13" s="1">
        <v>7382</v>
      </c>
      <c r="AD13" s="1">
        <v>7706</v>
      </c>
    </row>
    <row r="16" spans="1:30" x14ac:dyDescent="0.25">
      <c r="B16" t="s">
        <v>22</v>
      </c>
      <c r="C16" t="s">
        <v>129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129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129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11342</v>
      </c>
      <c r="D17">
        <v>13206</v>
      </c>
      <c r="E17">
        <v>13822</v>
      </c>
      <c r="F17">
        <v>11781</v>
      </c>
      <c r="G17">
        <v>13911</v>
      </c>
      <c r="H17" s="1">
        <v>11647</v>
      </c>
      <c r="I17" s="1">
        <v>14914</v>
      </c>
      <c r="K17">
        <f>SUM(C$17:C17)</f>
        <v>11342</v>
      </c>
      <c r="L17">
        <f>SUM(D$17:D17)</f>
        <v>13206</v>
      </c>
      <c r="M17">
        <f>SUM(E$17:E17)</f>
        <v>13822</v>
      </c>
      <c r="N17">
        <f>SUM(F$17:F17)</f>
        <v>11781</v>
      </c>
      <c r="O17">
        <f>SUM(G$17:G17)</f>
        <v>13911</v>
      </c>
      <c r="P17">
        <f>SUM(H$17:H17)</f>
        <v>11647</v>
      </c>
      <c r="Q17">
        <f>SUM(I$17:I17)</f>
        <v>14914</v>
      </c>
      <c r="R17">
        <f t="shared" ref="R17:R28" si="4">MEDIAN(M17:Q17)</f>
        <v>13822</v>
      </c>
      <c r="T17" t="s">
        <v>8</v>
      </c>
      <c r="U17">
        <f t="shared" ref="U17:AA28" si="5">K17-$R17</f>
        <v>-2480</v>
      </c>
      <c r="V17">
        <f t="shared" si="5"/>
        <v>-616</v>
      </c>
      <c r="W17">
        <f t="shared" si="5"/>
        <v>0</v>
      </c>
      <c r="X17">
        <f t="shared" si="5"/>
        <v>-2041</v>
      </c>
      <c r="Y17">
        <f t="shared" si="5"/>
        <v>89</v>
      </c>
      <c r="Z17">
        <f t="shared" si="5"/>
        <v>-2175</v>
      </c>
      <c r="AA17">
        <f t="shared" si="5"/>
        <v>1092</v>
      </c>
    </row>
    <row r="18" spans="2:27" x14ac:dyDescent="0.25">
      <c r="B18" t="s">
        <v>9</v>
      </c>
      <c r="D18">
        <v>12450</v>
      </c>
      <c r="E18">
        <v>11870</v>
      </c>
      <c r="F18">
        <v>11138</v>
      </c>
      <c r="G18">
        <v>12342</v>
      </c>
      <c r="H18" s="1">
        <v>12044</v>
      </c>
      <c r="I18" s="1">
        <v>12512</v>
      </c>
      <c r="L18">
        <f>SUM(D$17:D18)</f>
        <v>25656</v>
      </c>
      <c r="M18">
        <f>SUM(E$17:E18)</f>
        <v>25692</v>
      </c>
      <c r="N18">
        <f>SUM(F$17:F18)</f>
        <v>22919</v>
      </c>
      <c r="O18">
        <f>SUM(G$17:G18)</f>
        <v>26253</v>
      </c>
      <c r="P18">
        <f>SUM(H$17:H18)</f>
        <v>23691</v>
      </c>
      <c r="Q18">
        <f>SUM(I$17:I18)</f>
        <v>27426</v>
      </c>
      <c r="R18">
        <f t="shared" si="4"/>
        <v>25692</v>
      </c>
      <c r="T18" t="s">
        <v>9</v>
      </c>
      <c r="V18">
        <f t="shared" si="5"/>
        <v>-36</v>
      </c>
      <c r="W18">
        <f t="shared" si="5"/>
        <v>0</v>
      </c>
      <c r="X18">
        <f t="shared" si="5"/>
        <v>-2773</v>
      </c>
      <c r="Y18">
        <f t="shared" si="5"/>
        <v>561</v>
      </c>
      <c r="Z18">
        <f t="shared" si="5"/>
        <v>-2001</v>
      </c>
      <c r="AA18">
        <f t="shared" si="5"/>
        <v>1734</v>
      </c>
    </row>
    <row r="19" spans="2:27" x14ac:dyDescent="0.25">
      <c r="B19" t="s">
        <v>10</v>
      </c>
      <c r="D19">
        <v>12526</v>
      </c>
      <c r="E19">
        <v>17956</v>
      </c>
      <c r="F19">
        <v>11731</v>
      </c>
      <c r="G19">
        <v>11545</v>
      </c>
      <c r="H19" s="1">
        <v>13401</v>
      </c>
      <c r="I19" s="1">
        <v>11617</v>
      </c>
      <c r="L19">
        <f>SUM(D$17:D19)</f>
        <v>38182</v>
      </c>
      <c r="M19">
        <f>SUM(E$17:E19)</f>
        <v>43648</v>
      </c>
      <c r="N19">
        <f>SUM(F$17:F19)</f>
        <v>34650</v>
      </c>
      <c r="O19">
        <f>SUM(G$17:G19)</f>
        <v>37798</v>
      </c>
      <c r="P19">
        <f>SUM(H$17:H19)</f>
        <v>37092</v>
      </c>
      <c r="Q19">
        <f>SUM(I$17:I19)</f>
        <v>39043</v>
      </c>
      <c r="R19">
        <f t="shared" si="4"/>
        <v>37798</v>
      </c>
      <c r="T19" t="s">
        <v>10</v>
      </c>
      <c r="V19">
        <f t="shared" si="5"/>
        <v>384</v>
      </c>
      <c r="W19">
        <f t="shared" si="5"/>
        <v>5850</v>
      </c>
      <c r="X19">
        <f t="shared" si="5"/>
        <v>-3148</v>
      </c>
      <c r="Y19">
        <f t="shared" si="5"/>
        <v>0</v>
      </c>
      <c r="Z19">
        <f t="shared" si="5"/>
        <v>-706</v>
      </c>
      <c r="AA19">
        <f t="shared" si="5"/>
        <v>1245</v>
      </c>
    </row>
    <row r="20" spans="2:27" x14ac:dyDescent="0.25">
      <c r="B20" t="s">
        <v>11</v>
      </c>
      <c r="D20">
        <v>11213</v>
      </c>
      <c r="E20">
        <v>15580</v>
      </c>
      <c r="F20">
        <v>10501</v>
      </c>
      <c r="G20">
        <v>10277</v>
      </c>
      <c r="H20" s="1">
        <v>10568</v>
      </c>
      <c r="I20" s="1">
        <v>10636</v>
      </c>
      <c r="L20">
        <f>SUM(D$17:D20)</f>
        <v>49395</v>
      </c>
      <c r="M20">
        <f>SUM(E$17:E20)</f>
        <v>59228</v>
      </c>
      <c r="N20">
        <f>SUM(F$17:F20)</f>
        <v>45151</v>
      </c>
      <c r="O20">
        <f>SUM(G$17:G20)</f>
        <v>48075</v>
      </c>
      <c r="P20">
        <f>SUM(H$17:H20)</f>
        <v>47660</v>
      </c>
      <c r="Q20">
        <f>SUM(I$17:I20)</f>
        <v>49679</v>
      </c>
      <c r="R20">
        <f t="shared" si="4"/>
        <v>48075</v>
      </c>
      <c r="T20" t="s">
        <v>11</v>
      </c>
      <c r="V20">
        <f t="shared" si="5"/>
        <v>1320</v>
      </c>
      <c r="W20">
        <f t="shared" si="5"/>
        <v>11153</v>
      </c>
      <c r="X20">
        <f t="shared" si="5"/>
        <v>-2924</v>
      </c>
      <c r="Y20">
        <f t="shared" si="5"/>
        <v>0</v>
      </c>
      <c r="Z20">
        <f t="shared" si="5"/>
        <v>-415</v>
      </c>
      <c r="AA20">
        <f t="shared" si="5"/>
        <v>1604</v>
      </c>
    </row>
    <row r="21" spans="2:27" x14ac:dyDescent="0.25">
      <c r="B21" t="s">
        <v>12</v>
      </c>
      <c r="D21">
        <v>10213</v>
      </c>
      <c r="E21">
        <v>11185</v>
      </c>
      <c r="F21">
        <v>9896</v>
      </c>
      <c r="G21">
        <v>9959</v>
      </c>
      <c r="H21" s="1">
        <v>9988</v>
      </c>
      <c r="I21" s="1">
        <v>10375</v>
      </c>
      <c r="L21">
        <f>SUM(D$17:D21)</f>
        <v>59608</v>
      </c>
      <c r="M21">
        <f>SUM(E$17:E21)</f>
        <v>70413</v>
      </c>
      <c r="N21">
        <f>SUM(F$17:F21)</f>
        <v>55047</v>
      </c>
      <c r="O21">
        <f>SUM(G$17:G21)</f>
        <v>58034</v>
      </c>
      <c r="P21">
        <f>SUM(H$17:H21)</f>
        <v>57648</v>
      </c>
      <c r="Q21">
        <f>SUM(I$17:I21)</f>
        <v>60054</v>
      </c>
      <c r="R21">
        <f t="shared" si="4"/>
        <v>58034</v>
      </c>
      <c r="T21" t="s">
        <v>12</v>
      </c>
      <c r="V21">
        <f t="shared" si="5"/>
        <v>1574</v>
      </c>
      <c r="W21">
        <f t="shared" si="5"/>
        <v>12379</v>
      </c>
      <c r="X21">
        <f t="shared" si="5"/>
        <v>-2987</v>
      </c>
      <c r="Y21">
        <f t="shared" si="5"/>
        <v>0</v>
      </c>
      <c r="Z21">
        <f t="shared" si="5"/>
        <v>-386</v>
      </c>
      <c r="AA21">
        <f t="shared" si="5"/>
        <v>2020</v>
      </c>
    </row>
    <row r="22" spans="2:27" x14ac:dyDescent="0.25">
      <c r="B22" t="s">
        <v>13</v>
      </c>
      <c r="D22">
        <v>9928</v>
      </c>
      <c r="E22">
        <v>10571</v>
      </c>
      <c r="F22">
        <v>9723</v>
      </c>
      <c r="G22">
        <v>10001</v>
      </c>
      <c r="H22" s="1">
        <v>9538</v>
      </c>
      <c r="I22" s="1">
        <v>9591</v>
      </c>
      <c r="L22">
        <f>SUM(D$17:D22)</f>
        <v>69536</v>
      </c>
      <c r="M22">
        <f>SUM(E$17:E22)</f>
        <v>80984</v>
      </c>
      <c r="N22">
        <f>SUM(F$17:F22)</f>
        <v>64770</v>
      </c>
      <c r="O22">
        <f>SUM(G$17:G22)</f>
        <v>68035</v>
      </c>
      <c r="P22">
        <f>SUM(H$17:H22)</f>
        <v>67186</v>
      </c>
      <c r="Q22">
        <f>SUM(I$17:I22)</f>
        <v>69645</v>
      </c>
      <c r="R22">
        <f t="shared" si="4"/>
        <v>68035</v>
      </c>
      <c r="T22" t="s">
        <v>13</v>
      </c>
      <c r="V22">
        <f t="shared" si="5"/>
        <v>1501</v>
      </c>
      <c r="W22">
        <f t="shared" si="5"/>
        <v>12949</v>
      </c>
      <c r="X22">
        <f t="shared" si="5"/>
        <v>-3265</v>
      </c>
      <c r="Y22">
        <f t="shared" si="5"/>
        <v>0</v>
      </c>
      <c r="Z22">
        <f t="shared" si="5"/>
        <v>-849</v>
      </c>
      <c r="AA22">
        <f t="shared" si="5"/>
        <v>1610</v>
      </c>
    </row>
    <row r="23" spans="2:27" x14ac:dyDescent="0.25">
      <c r="B23" t="s">
        <v>14</v>
      </c>
      <c r="D23">
        <v>10848</v>
      </c>
      <c r="E23">
        <v>10388</v>
      </c>
      <c r="F23">
        <v>9802</v>
      </c>
      <c r="G23">
        <v>10050</v>
      </c>
      <c r="H23" s="1">
        <v>10195</v>
      </c>
      <c r="I23" s="1">
        <v>9724</v>
      </c>
      <c r="L23">
        <f>SUM(D$17:D23)</f>
        <v>80384</v>
      </c>
      <c r="M23">
        <f>SUM(E$17:E23)</f>
        <v>91372</v>
      </c>
      <c r="N23">
        <f>SUM(F$17:F23)</f>
        <v>74572</v>
      </c>
      <c r="O23">
        <f>SUM(G$17:G23)</f>
        <v>78085</v>
      </c>
      <c r="P23">
        <f>SUM(H$17:H23)</f>
        <v>77381</v>
      </c>
      <c r="Q23">
        <f>SUM(I$17:I23)</f>
        <v>79369</v>
      </c>
      <c r="R23">
        <f t="shared" si="4"/>
        <v>78085</v>
      </c>
      <c r="T23" t="s">
        <v>14</v>
      </c>
      <c r="V23">
        <f t="shared" si="5"/>
        <v>2299</v>
      </c>
      <c r="W23">
        <f t="shared" si="5"/>
        <v>13287</v>
      </c>
      <c r="X23">
        <f t="shared" si="5"/>
        <v>-3513</v>
      </c>
      <c r="Y23">
        <f t="shared" si="5"/>
        <v>0</v>
      </c>
      <c r="Z23">
        <f t="shared" si="5"/>
        <v>-704</v>
      </c>
      <c r="AA23">
        <f t="shared" si="5"/>
        <v>1284</v>
      </c>
    </row>
    <row r="24" spans="2:27" x14ac:dyDescent="0.25">
      <c r="B24" t="s">
        <v>15</v>
      </c>
      <c r="D24">
        <v>10650</v>
      </c>
      <c r="E24">
        <v>9862</v>
      </c>
      <c r="F24">
        <v>9949</v>
      </c>
      <c r="G24">
        <v>9902</v>
      </c>
      <c r="H24" s="1">
        <v>10279</v>
      </c>
      <c r="I24" s="1">
        <v>10174</v>
      </c>
      <c r="L24">
        <f>SUM(D$17:D24)</f>
        <v>91034</v>
      </c>
      <c r="M24">
        <f>SUM(E$17:E24)</f>
        <v>101234</v>
      </c>
      <c r="N24">
        <f>SUM(F$17:F24)</f>
        <v>84521</v>
      </c>
      <c r="O24">
        <f>SUM(G$17:G24)</f>
        <v>87987</v>
      </c>
      <c r="P24">
        <f>SUM(H$17:H24)</f>
        <v>87660</v>
      </c>
      <c r="Q24">
        <f>SUM(I$17:I24)</f>
        <v>89543</v>
      </c>
      <c r="R24">
        <f t="shared" si="4"/>
        <v>87987</v>
      </c>
      <c r="T24" t="s">
        <v>15</v>
      </c>
      <c r="V24">
        <f t="shared" si="5"/>
        <v>3047</v>
      </c>
      <c r="W24">
        <f t="shared" si="5"/>
        <v>13247</v>
      </c>
      <c r="X24">
        <f t="shared" si="5"/>
        <v>-3466</v>
      </c>
      <c r="Y24">
        <f t="shared" si="5"/>
        <v>0</v>
      </c>
      <c r="Z24">
        <f t="shared" si="5"/>
        <v>-327</v>
      </c>
      <c r="AA24">
        <f t="shared" si="5"/>
        <v>1556</v>
      </c>
    </row>
    <row r="25" spans="2:27" x14ac:dyDescent="0.25">
      <c r="B25" t="s">
        <v>16</v>
      </c>
      <c r="D25">
        <v>10293</v>
      </c>
      <c r="E25">
        <v>10321</v>
      </c>
      <c r="F25">
        <v>10233</v>
      </c>
      <c r="G25">
        <v>9755</v>
      </c>
      <c r="H25" s="1">
        <v>10052</v>
      </c>
      <c r="I25" s="1">
        <v>9820</v>
      </c>
      <c r="L25">
        <f>SUM(D$17:D25)</f>
        <v>101327</v>
      </c>
      <c r="M25">
        <f>SUM(E$17:E25)</f>
        <v>111555</v>
      </c>
      <c r="N25">
        <f>SUM(F$17:F25)</f>
        <v>94754</v>
      </c>
      <c r="O25">
        <f>SUM(G$17:G25)</f>
        <v>97742</v>
      </c>
      <c r="P25">
        <f>SUM(H$17:H25)</f>
        <v>97712</v>
      </c>
      <c r="Q25">
        <f>SUM(I$17:I25)</f>
        <v>99363</v>
      </c>
      <c r="R25">
        <f t="shared" si="4"/>
        <v>97742</v>
      </c>
      <c r="T25" t="s">
        <v>16</v>
      </c>
      <c r="V25">
        <f t="shared" si="5"/>
        <v>3585</v>
      </c>
      <c r="W25">
        <f t="shared" si="5"/>
        <v>13813</v>
      </c>
      <c r="X25">
        <f t="shared" si="5"/>
        <v>-2988</v>
      </c>
      <c r="Y25">
        <f t="shared" si="5"/>
        <v>0</v>
      </c>
      <c r="Z25">
        <f t="shared" si="5"/>
        <v>-30</v>
      </c>
      <c r="AA25">
        <f t="shared" si="5"/>
        <v>1621</v>
      </c>
    </row>
    <row r="26" spans="2:27" x14ac:dyDescent="0.25">
      <c r="B26" t="s">
        <v>17</v>
      </c>
      <c r="D26">
        <v>11459</v>
      </c>
      <c r="E26">
        <v>11840</v>
      </c>
      <c r="F26">
        <v>12504</v>
      </c>
      <c r="G26">
        <v>10564</v>
      </c>
      <c r="H26" s="1">
        <v>10939</v>
      </c>
      <c r="I26" s="1">
        <v>10638</v>
      </c>
      <c r="L26">
        <f>SUM(D$17:D26)</f>
        <v>112786</v>
      </c>
      <c r="M26">
        <f>SUM(E$17:E26)</f>
        <v>123395</v>
      </c>
      <c r="N26">
        <f>SUM(F$17:F26)</f>
        <v>107258</v>
      </c>
      <c r="O26">
        <f>SUM(G$17:G26)</f>
        <v>108306</v>
      </c>
      <c r="P26">
        <f>SUM(H$17:H26)</f>
        <v>108651</v>
      </c>
      <c r="Q26">
        <f>SUM(I$17:I26)</f>
        <v>110001</v>
      </c>
      <c r="R26">
        <f t="shared" si="4"/>
        <v>108651</v>
      </c>
      <c r="T26" t="s">
        <v>17</v>
      </c>
      <c r="V26">
        <f t="shared" si="5"/>
        <v>4135</v>
      </c>
      <c r="W26">
        <f t="shared" si="5"/>
        <v>14744</v>
      </c>
      <c r="X26">
        <f t="shared" si="5"/>
        <v>-1393</v>
      </c>
      <c r="Y26">
        <f t="shared" si="5"/>
        <v>-345</v>
      </c>
      <c r="Z26">
        <f t="shared" si="5"/>
        <v>0</v>
      </c>
      <c r="AA26">
        <f t="shared" si="5"/>
        <v>1350</v>
      </c>
    </row>
    <row r="27" spans="2:27" x14ac:dyDescent="0.25">
      <c r="B27" t="s">
        <v>18</v>
      </c>
      <c r="D27">
        <v>10974</v>
      </c>
      <c r="E27">
        <v>15744</v>
      </c>
      <c r="F27">
        <v>16590</v>
      </c>
      <c r="G27">
        <v>10087</v>
      </c>
      <c r="H27" s="1">
        <v>10434</v>
      </c>
      <c r="I27" s="1">
        <v>10346</v>
      </c>
      <c r="L27">
        <f>SUM(D$17:D27)</f>
        <v>123760</v>
      </c>
      <c r="M27">
        <f>SUM(E$17:E27)</f>
        <v>139139</v>
      </c>
      <c r="N27">
        <f>SUM(F$17:F27)</f>
        <v>123848</v>
      </c>
      <c r="O27">
        <f>SUM(G$17:G27)</f>
        <v>118393</v>
      </c>
      <c r="P27">
        <f>SUM(H$17:H27)</f>
        <v>119085</v>
      </c>
      <c r="Q27">
        <f>SUM(I$17:I27)</f>
        <v>120347</v>
      </c>
      <c r="R27">
        <f t="shared" si="4"/>
        <v>120347</v>
      </c>
      <c r="T27" t="s">
        <v>18</v>
      </c>
      <c r="V27">
        <f t="shared" si="5"/>
        <v>3413</v>
      </c>
      <c r="W27">
        <f t="shared" si="5"/>
        <v>18792</v>
      </c>
      <c r="X27">
        <f t="shared" si="5"/>
        <v>3501</v>
      </c>
      <c r="Y27">
        <f t="shared" si="5"/>
        <v>-1954</v>
      </c>
      <c r="Z27">
        <f t="shared" si="5"/>
        <v>-1262</v>
      </c>
      <c r="AA27">
        <f t="shared" si="5"/>
        <v>0</v>
      </c>
    </row>
    <row r="28" spans="2:27" x14ac:dyDescent="0.25">
      <c r="B28" t="s">
        <v>19</v>
      </c>
      <c r="D28">
        <v>11940</v>
      </c>
      <c r="E28">
        <v>16482</v>
      </c>
      <c r="F28">
        <v>17154</v>
      </c>
      <c r="G28">
        <v>11210</v>
      </c>
      <c r="H28" s="1">
        <v>12162</v>
      </c>
      <c r="I28" s="1">
        <v>11530</v>
      </c>
      <c r="L28">
        <f>SUM(D$17:D28)</f>
        <v>135700</v>
      </c>
      <c r="M28">
        <f>SUM(E$17:E28)</f>
        <v>155621</v>
      </c>
      <c r="N28">
        <f>SUM(F$17:F28)</f>
        <v>141002</v>
      </c>
      <c r="O28">
        <f>SUM(G$17:G28)</f>
        <v>129603</v>
      </c>
      <c r="P28">
        <f>SUM(H$17:H28)</f>
        <v>131247</v>
      </c>
      <c r="Q28">
        <f>SUM(I$17:I28)</f>
        <v>131877</v>
      </c>
      <c r="R28">
        <f t="shared" si="4"/>
        <v>131877</v>
      </c>
      <c r="T28" t="s">
        <v>19</v>
      </c>
      <c r="V28">
        <f t="shared" si="5"/>
        <v>3823</v>
      </c>
      <c r="W28">
        <f t="shared" si="5"/>
        <v>23744</v>
      </c>
      <c r="X28">
        <f t="shared" si="5"/>
        <v>9125</v>
      </c>
      <c r="Y28">
        <f t="shared" si="5"/>
        <v>-2274</v>
      </c>
      <c r="Z28">
        <f t="shared" si="5"/>
        <v>-630</v>
      </c>
      <c r="AA28">
        <f t="shared" si="5"/>
        <v>0</v>
      </c>
    </row>
    <row r="31" spans="2:27" x14ac:dyDescent="0.25">
      <c r="B31" s="3" t="s">
        <v>104</v>
      </c>
      <c r="C31" s="3"/>
    </row>
    <row r="32" spans="2:27" x14ac:dyDescent="0.25">
      <c r="B32" s="3" t="s">
        <v>105</v>
      </c>
      <c r="C32" s="3"/>
    </row>
    <row r="33" spans="2:8" x14ac:dyDescent="0.25">
      <c r="B33" s="3" t="s">
        <v>106</v>
      </c>
      <c r="C33" s="3"/>
    </row>
    <row r="34" spans="2:8" x14ac:dyDescent="0.25">
      <c r="B34" s="3" t="s">
        <v>77</v>
      </c>
      <c r="C34" s="3"/>
    </row>
    <row r="36" spans="2:8" x14ac:dyDescent="0.25">
      <c r="B36" t="s">
        <v>76</v>
      </c>
      <c r="C36" t="s">
        <v>23</v>
      </c>
      <c r="D36" t="s">
        <v>29</v>
      </c>
      <c r="E36" t="s">
        <v>30</v>
      </c>
      <c r="F36" t="s">
        <v>31</v>
      </c>
      <c r="G36" t="s">
        <v>32</v>
      </c>
    </row>
    <row r="37" spans="2:8" x14ac:dyDescent="0.25">
      <c r="B37">
        <v>2010</v>
      </c>
      <c r="C37">
        <v>90335</v>
      </c>
      <c r="D37" s="5"/>
      <c r="E37" s="7"/>
      <c r="F37" s="8"/>
      <c r="G37" s="8"/>
    </row>
    <row r="38" spans="2:8" x14ac:dyDescent="0.25">
      <c r="B38">
        <v>2011</v>
      </c>
      <c r="C38">
        <v>88049</v>
      </c>
      <c r="D38" s="4"/>
      <c r="E38" s="6"/>
      <c r="F38" s="7"/>
      <c r="G38" s="5"/>
    </row>
    <row r="39" spans="2:8" x14ac:dyDescent="0.25">
      <c r="B39">
        <v>2012</v>
      </c>
      <c r="C39">
        <v>90269</v>
      </c>
      <c r="D39" s="4"/>
      <c r="E39" s="6"/>
      <c r="F39" s="7"/>
      <c r="G39" s="5"/>
    </row>
    <row r="40" spans="2:8" x14ac:dyDescent="0.25">
      <c r="B40">
        <v>2013</v>
      </c>
      <c r="C40">
        <v>88689</v>
      </c>
      <c r="D40" s="4"/>
      <c r="E40" s="6"/>
      <c r="F40" s="7"/>
      <c r="G40" s="5"/>
    </row>
    <row r="41" spans="2:8" x14ac:dyDescent="0.25">
      <c r="B41">
        <v>2014</v>
      </c>
      <c r="C41">
        <v>91510</v>
      </c>
      <c r="D41" s="4"/>
      <c r="E41" s="6"/>
      <c r="F41" s="7"/>
      <c r="G41" s="5"/>
    </row>
    <row r="42" spans="2:8" x14ac:dyDescent="0.25">
      <c r="B42">
        <v>2015</v>
      </c>
      <c r="C42">
        <v>91690</v>
      </c>
      <c r="E42" s="6"/>
      <c r="F42" s="7"/>
      <c r="G42" s="5"/>
    </row>
    <row r="43" spans="2:8" x14ac:dyDescent="0.25">
      <c r="B43">
        <v>2016</v>
      </c>
      <c r="C43">
        <v>93063</v>
      </c>
      <c r="E43" s="6"/>
      <c r="F43" s="4"/>
      <c r="G43" s="5"/>
      <c r="H43" t="s">
        <v>123</v>
      </c>
    </row>
    <row r="44" spans="2:8" x14ac:dyDescent="0.25">
      <c r="B44">
        <v>2017</v>
      </c>
      <c r="C44" s="10">
        <v>91577</v>
      </c>
      <c r="E44" s="6"/>
      <c r="F44" s="4"/>
      <c r="G44" s="5"/>
      <c r="H44" s="1">
        <v>94646</v>
      </c>
    </row>
    <row r="45" spans="2:8" x14ac:dyDescent="0.25">
      <c r="B45">
        <v>2018</v>
      </c>
      <c r="C45" s="10">
        <v>89807</v>
      </c>
      <c r="E45" s="6"/>
      <c r="F45" s="4"/>
      <c r="G45" s="5"/>
      <c r="H45" s="1">
        <v>93467</v>
      </c>
    </row>
    <row r="46" spans="2:8" x14ac:dyDescent="0.25">
      <c r="B46">
        <v>2019</v>
      </c>
      <c r="C46">
        <v>89193</v>
      </c>
      <c r="D46">
        <v>20864</v>
      </c>
      <c r="E46">
        <v>21095</v>
      </c>
      <c r="F46">
        <v>24333</v>
      </c>
      <c r="G46">
        <v>22901</v>
      </c>
    </row>
    <row r="47" spans="2:8" x14ac:dyDescent="0.25">
      <c r="B47">
        <v>2020</v>
      </c>
      <c r="C47">
        <v>92338</v>
      </c>
      <c r="D47">
        <v>22257</v>
      </c>
      <c r="E47">
        <v>22092</v>
      </c>
      <c r="F47">
        <v>25318</v>
      </c>
      <c r="G47">
        <v>22671</v>
      </c>
    </row>
    <row r="48" spans="2:8" x14ac:dyDescent="0.25">
      <c r="B48">
        <v>2021</v>
      </c>
      <c r="C48">
        <v>93039</v>
      </c>
      <c r="D48">
        <v>22338</v>
      </c>
      <c r="E48">
        <v>21866</v>
      </c>
      <c r="F48">
        <v>25246</v>
      </c>
      <c r="G48">
        <v>23589</v>
      </c>
    </row>
    <row r="49" spans="2:7" x14ac:dyDescent="0.25">
      <c r="B49">
        <v>2022</v>
      </c>
      <c r="C49">
        <v>88400</v>
      </c>
      <c r="D49">
        <v>19709</v>
      </c>
      <c r="E49">
        <v>22285</v>
      </c>
      <c r="F49">
        <v>24211</v>
      </c>
      <c r="G49">
        <v>22195</v>
      </c>
    </row>
  </sheetData>
  <hyperlinks>
    <hyperlink ref="A1" location="home!A1" display="home" xr:uid="{8F6A9AD3-00F8-4A3E-B13B-AFDBBC79759D}"/>
    <hyperlink ref="B33" r:id="rId1" xr:uid="{0AEB9E78-0D89-4634-A522-E1F3810EF46B}"/>
    <hyperlink ref="B32" r:id="rId2" xr:uid="{97090BDC-F112-4887-BF2C-5D078992D4CC}"/>
    <hyperlink ref="B34" r:id="rId3" xr:uid="{C2612F8F-9B46-4499-8E7A-7510EA0CEC0D}"/>
    <hyperlink ref="B31" r:id="rId4" xr:uid="{A5A6C6B2-BE73-4E45-9932-FEF6B2F65A41}"/>
  </hyperlink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A198A-2EAA-4F22-87B0-FEBC4E47AB52}">
  <dimension ref="A1:AC32"/>
  <sheetViews>
    <sheetView zoomScaleNormal="100" workbookViewId="0"/>
  </sheetViews>
  <sheetFormatPr baseColWidth="10" defaultRowHeight="15" x14ac:dyDescent="0.25"/>
  <sheetData>
    <row r="1" spans="1:29" x14ac:dyDescent="0.25">
      <c r="A1" s="3" t="s">
        <v>59</v>
      </c>
      <c r="B1" t="s">
        <v>23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7</v>
      </c>
      <c r="R1" t="s">
        <v>6</v>
      </c>
      <c r="S1" t="s">
        <v>0</v>
      </c>
      <c r="T1" t="s">
        <v>1</v>
      </c>
      <c r="U1" t="s">
        <v>2</v>
      </c>
      <c r="V1" t="s">
        <v>3</v>
      </c>
      <c r="W1" t="s">
        <v>4</v>
      </c>
      <c r="X1" t="s">
        <v>5</v>
      </c>
      <c r="AA1" t="s">
        <v>33</v>
      </c>
      <c r="AB1" t="s">
        <v>23</v>
      </c>
    </row>
    <row r="2" spans="1:29" x14ac:dyDescent="0.25">
      <c r="B2" t="s">
        <v>8</v>
      </c>
      <c r="C2">
        <v>4568</v>
      </c>
      <c r="D2">
        <v>4856</v>
      </c>
      <c r="E2">
        <v>5410</v>
      </c>
      <c r="F2">
        <v>5437</v>
      </c>
      <c r="G2">
        <v>5491</v>
      </c>
      <c r="H2">
        <v>5614</v>
      </c>
      <c r="J2">
        <f>SUM(C$2:C2)</f>
        <v>4568</v>
      </c>
      <c r="K2">
        <f>SUM(D$2:D2)</f>
        <v>4856</v>
      </c>
      <c r="L2">
        <f>SUM(E$2:E2)</f>
        <v>5410</v>
      </c>
      <c r="M2">
        <f>SUM(F$2:F2)</f>
        <v>5437</v>
      </c>
      <c r="N2">
        <f>SUM(G$2:G2)</f>
        <v>5491</v>
      </c>
      <c r="O2">
        <f>SUM(H$2:H2)</f>
        <v>5614</v>
      </c>
      <c r="P2">
        <f>MEDIAN(K2:O2)</f>
        <v>5437</v>
      </c>
      <c r="R2" t="s">
        <v>8</v>
      </c>
      <c r="S2">
        <f t="shared" ref="S2:X13" si="0">J2-$P2</f>
        <v>-869</v>
      </c>
      <c r="T2">
        <f t="shared" si="0"/>
        <v>-581</v>
      </c>
      <c r="U2">
        <f t="shared" si="0"/>
        <v>-27</v>
      </c>
      <c r="V2">
        <f t="shared" si="0"/>
        <v>0</v>
      </c>
      <c r="W2">
        <f t="shared" si="0"/>
        <v>54</v>
      </c>
      <c r="X2">
        <f t="shared" si="0"/>
        <v>177</v>
      </c>
      <c r="AA2">
        <v>2010</v>
      </c>
      <c r="AB2">
        <v>76105</v>
      </c>
      <c r="AC2" s="3" t="s">
        <v>34</v>
      </c>
    </row>
    <row r="3" spans="1:29" x14ac:dyDescent="0.25">
      <c r="B3" t="s">
        <v>9</v>
      </c>
      <c r="C3">
        <v>3871</v>
      </c>
      <c r="D3">
        <v>4651</v>
      </c>
      <c r="E3">
        <v>4630</v>
      </c>
      <c r="F3">
        <v>4690</v>
      </c>
      <c r="G3">
        <v>4655</v>
      </c>
      <c r="H3">
        <v>4850</v>
      </c>
      <c r="J3">
        <f>SUM(C$2:C3)</f>
        <v>8439</v>
      </c>
      <c r="K3">
        <f>SUM(D$2:D3)</f>
        <v>9507</v>
      </c>
      <c r="L3">
        <f>SUM(E$2:E3)</f>
        <v>10040</v>
      </c>
      <c r="M3">
        <f>SUM(F$2:F3)</f>
        <v>10127</v>
      </c>
      <c r="N3">
        <f>SUM(G$2:G3)</f>
        <v>10146</v>
      </c>
      <c r="O3">
        <f>SUM(H$2:H3)</f>
        <v>10464</v>
      </c>
      <c r="P3">
        <f t="shared" ref="P3:P13" si="1">MEDIAN(K3:O3)</f>
        <v>10127</v>
      </c>
      <c r="R3" t="s">
        <v>9</v>
      </c>
      <c r="S3">
        <f t="shared" si="0"/>
        <v>-1688</v>
      </c>
      <c r="T3">
        <f t="shared" si="0"/>
        <v>-620</v>
      </c>
      <c r="U3">
        <f t="shared" si="0"/>
        <v>-87</v>
      </c>
      <c r="V3">
        <f t="shared" si="0"/>
        <v>0</v>
      </c>
      <c r="W3">
        <f t="shared" si="0"/>
        <v>19</v>
      </c>
      <c r="X3">
        <f t="shared" si="0"/>
        <v>337</v>
      </c>
      <c r="AA3">
        <v>2011</v>
      </c>
      <c r="AB3">
        <v>71402</v>
      </c>
    </row>
    <row r="4" spans="1:29" x14ac:dyDescent="0.25">
      <c r="B4" t="s">
        <v>10</v>
      </c>
      <c r="C4">
        <v>4466</v>
      </c>
      <c r="D4">
        <v>5030</v>
      </c>
      <c r="E4">
        <v>4772</v>
      </c>
      <c r="F4">
        <v>4994</v>
      </c>
      <c r="G4">
        <v>5185</v>
      </c>
      <c r="H4">
        <v>5244</v>
      </c>
      <c r="J4">
        <f>SUM(C$2:C4)</f>
        <v>12905</v>
      </c>
      <c r="K4">
        <f>SUM(D$2:D4)</f>
        <v>14537</v>
      </c>
      <c r="L4">
        <f>SUM(E$2:E4)</f>
        <v>14812</v>
      </c>
      <c r="M4">
        <f>SUM(F$2:F4)</f>
        <v>15121</v>
      </c>
      <c r="N4">
        <f>SUM(G$2:G4)</f>
        <v>15331</v>
      </c>
      <c r="O4">
        <f>SUM(H$2:H4)</f>
        <v>15708</v>
      </c>
      <c r="P4">
        <f t="shared" si="1"/>
        <v>15121</v>
      </c>
      <c r="R4" t="s">
        <v>10</v>
      </c>
      <c r="S4">
        <f t="shared" si="0"/>
        <v>-2216</v>
      </c>
      <c r="T4">
        <f t="shared" si="0"/>
        <v>-584</v>
      </c>
      <c r="U4">
        <f t="shared" si="0"/>
        <v>-309</v>
      </c>
      <c r="V4">
        <f t="shared" si="0"/>
        <v>0</v>
      </c>
      <c r="W4">
        <f t="shared" si="0"/>
        <v>210</v>
      </c>
      <c r="X4">
        <f t="shared" si="0"/>
        <v>587</v>
      </c>
      <c r="AA4">
        <v>2012</v>
      </c>
      <c r="AB4">
        <v>69678</v>
      </c>
    </row>
    <row r="5" spans="1:29" x14ac:dyDescent="0.25">
      <c r="B5" t="s">
        <v>11</v>
      </c>
      <c r="C5">
        <v>4236</v>
      </c>
      <c r="D5">
        <v>4826</v>
      </c>
      <c r="E5">
        <v>4712</v>
      </c>
      <c r="F5">
        <v>4911</v>
      </c>
      <c r="G5">
        <v>4943</v>
      </c>
      <c r="H5">
        <v>4962</v>
      </c>
      <c r="J5">
        <f>SUM(C$2:C5)</f>
        <v>17141</v>
      </c>
      <c r="K5">
        <f>SUM(D$2:D5)</f>
        <v>19363</v>
      </c>
      <c r="L5">
        <f>SUM(E$2:E5)</f>
        <v>19524</v>
      </c>
      <c r="M5">
        <f>SUM(F$2:F5)</f>
        <v>20032</v>
      </c>
      <c r="N5">
        <f>SUM(G$2:G5)</f>
        <v>20274</v>
      </c>
      <c r="O5">
        <f>SUM(H$2:H5)</f>
        <v>20670</v>
      </c>
      <c r="P5">
        <f t="shared" si="1"/>
        <v>20032</v>
      </c>
      <c r="R5" t="s">
        <v>11</v>
      </c>
      <c r="S5">
        <f t="shared" si="0"/>
        <v>-2891</v>
      </c>
      <c r="T5">
        <f t="shared" si="0"/>
        <v>-669</v>
      </c>
      <c r="U5">
        <f t="shared" si="0"/>
        <v>-508</v>
      </c>
      <c r="V5">
        <f t="shared" si="0"/>
        <v>0</v>
      </c>
      <c r="W5">
        <f t="shared" si="0"/>
        <v>242</v>
      </c>
      <c r="X5">
        <f t="shared" si="0"/>
        <v>638</v>
      </c>
      <c r="AA5">
        <v>2013</v>
      </c>
      <c r="AB5">
        <v>67061</v>
      </c>
    </row>
    <row r="6" spans="1:29" x14ac:dyDescent="0.25">
      <c r="B6" t="s">
        <v>12</v>
      </c>
      <c r="C6">
        <v>4431</v>
      </c>
      <c r="D6">
        <v>4759</v>
      </c>
      <c r="E6">
        <v>4973</v>
      </c>
      <c r="F6">
        <v>5221</v>
      </c>
      <c r="G6">
        <v>5453</v>
      </c>
      <c r="H6">
        <v>5621</v>
      </c>
      <c r="J6">
        <f>SUM(C$2:C6)</f>
        <v>21572</v>
      </c>
      <c r="K6">
        <f>SUM(D$2:D6)</f>
        <v>24122</v>
      </c>
      <c r="L6">
        <f>SUM(E$2:E6)</f>
        <v>24497</v>
      </c>
      <c r="M6">
        <f>SUM(F$2:F6)</f>
        <v>25253</v>
      </c>
      <c r="N6">
        <f>SUM(G$2:G6)</f>
        <v>25727</v>
      </c>
      <c r="O6">
        <f>SUM(H$2:H6)</f>
        <v>26291</v>
      </c>
      <c r="P6">
        <f t="shared" si="1"/>
        <v>25253</v>
      </c>
      <c r="R6" t="s">
        <v>12</v>
      </c>
      <c r="S6">
        <f t="shared" si="0"/>
        <v>-3681</v>
      </c>
      <c r="T6">
        <f t="shared" si="0"/>
        <v>-1131</v>
      </c>
      <c r="U6">
        <f t="shared" si="0"/>
        <v>-756</v>
      </c>
      <c r="V6">
        <f t="shared" si="0"/>
        <v>0</v>
      </c>
      <c r="W6">
        <f t="shared" si="0"/>
        <v>474</v>
      </c>
      <c r="X6">
        <f t="shared" si="0"/>
        <v>1038</v>
      </c>
      <c r="AA6">
        <v>2014</v>
      </c>
      <c r="AB6">
        <v>68083</v>
      </c>
    </row>
    <row r="7" spans="1:29" x14ac:dyDescent="0.25">
      <c r="B7" t="s">
        <v>13</v>
      </c>
      <c r="C7">
        <v>4492</v>
      </c>
      <c r="D7">
        <v>5036</v>
      </c>
      <c r="E7">
        <v>5225</v>
      </c>
      <c r="F7">
        <v>5141</v>
      </c>
      <c r="G7">
        <v>5353</v>
      </c>
      <c r="H7">
        <v>5562</v>
      </c>
      <c r="J7">
        <f>SUM(C$2:C7)</f>
        <v>26064</v>
      </c>
      <c r="K7">
        <f>SUM(D$2:D7)</f>
        <v>29158</v>
      </c>
      <c r="L7">
        <f>SUM(E$2:E7)</f>
        <v>29722</v>
      </c>
      <c r="M7">
        <f>SUM(F$2:F7)</f>
        <v>30394</v>
      </c>
      <c r="N7">
        <f>SUM(G$2:G7)</f>
        <v>31080</v>
      </c>
      <c r="O7">
        <f>SUM(H$2:H7)</f>
        <v>31853</v>
      </c>
      <c r="P7">
        <f t="shared" si="1"/>
        <v>30394</v>
      </c>
      <c r="R7" t="s">
        <v>13</v>
      </c>
      <c r="S7">
        <f t="shared" si="0"/>
        <v>-4330</v>
      </c>
      <c r="T7">
        <f t="shared" si="0"/>
        <v>-1236</v>
      </c>
      <c r="U7">
        <f t="shared" si="0"/>
        <v>-672</v>
      </c>
      <c r="V7">
        <f t="shared" si="0"/>
        <v>0</v>
      </c>
      <c r="W7">
        <f t="shared" si="0"/>
        <v>686</v>
      </c>
      <c r="X7">
        <f t="shared" si="0"/>
        <v>1459</v>
      </c>
      <c r="AA7">
        <v>2015</v>
      </c>
      <c r="AB7">
        <v>66370</v>
      </c>
    </row>
    <row r="8" spans="1:29" x14ac:dyDescent="0.25">
      <c r="B8" t="s">
        <v>14</v>
      </c>
      <c r="C8">
        <v>4990</v>
      </c>
      <c r="D8">
        <v>5114</v>
      </c>
      <c r="E8">
        <v>5542</v>
      </c>
      <c r="F8">
        <v>5854</v>
      </c>
      <c r="G8">
        <v>5755</v>
      </c>
      <c r="H8">
        <v>5907</v>
      </c>
      <c r="J8">
        <f>SUM(C$2:C8)</f>
        <v>31054</v>
      </c>
      <c r="K8">
        <f>SUM(D$2:D8)</f>
        <v>34272</v>
      </c>
      <c r="L8">
        <f>SUM(E$2:E8)</f>
        <v>35264</v>
      </c>
      <c r="M8">
        <f>SUM(F$2:F8)</f>
        <v>36248</v>
      </c>
      <c r="N8">
        <f>SUM(G$2:G8)</f>
        <v>36835</v>
      </c>
      <c r="O8">
        <f>SUM(H$2:H8)</f>
        <v>37760</v>
      </c>
      <c r="P8">
        <f t="shared" si="1"/>
        <v>36248</v>
      </c>
      <c r="R8" t="s">
        <v>14</v>
      </c>
      <c r="S8">
        <f t="shared" si="0"/>
        <v>-5194</v>
      </c>
      <c r="T8">
        <f t="shared" si="0"/>
        <v>-1976</v>
      </c>
      <c r="U8">
        <f t="shared" si="0"/>
        <v>-984</v>
      </c>
      <c r="V8">
        <f t="shared" si="0"/>
        <v>0</v>
      </c>
      <c r="W8">
        <f t="shared" si="0"/>
        <v>587</v>
      </c>
      <c r="X8">
        <f t="shared" si="0"/>
        <v>1512</v>
      </c>
      <c r="AA8">
        <v>2016</v>
      </c>
      <c r="AB8">
        <v>65446</v>
      </c>
    </row>
    <row r="9" spans="1:29" x14ac:dyDescent="0.25">
      <c r="B9" t="s">
        <v>15</v>
      </c>
      <c r="C9">
        <v>4850</v>
      </c>
      <c r="D9">
        <v>5028</v>
      </c>
      <c r="E9">
        <v>5092</v>
      </c>
      <c r="F9">
        <v>5590</v>
      </c>
      <c r="G9">
        <v>5651</v>
      </c>
      <c r="H9">
        <v>5695</v>
      </c>
      <c r="J9">
        <f>SUM(C$2:C9)</f>
        <v>35904</v>
      </c>
      <c r="K9">
        <f>SUM(D$2:D9)</f>
        <v>39300</v>
      </c>
      <c r="L9">
        <f>SUM(E$2:E9)</f>
        <v>40356</v>
      </c>
      <c r="M9">
        <f>SUM(F$2:F9)</f>
        <v>41838</v>
      </c>
      <c r="N9">
        <f>SUM(G$2:G9)</f>
        <v>42486</v>
      </c>
      <c r="O9">
        <f>SUM(H$2:H9)</f>
        <v>43455</v>
      </c>
      <c r="P9">
        <f t="shared" si="1"/>
        <v>41838</v>
      </c>
      <c r="R9" t="s">
        <v>15</v>
      </c>
      <c r="S9">
        <f t="shared" si="0"/>
        <v>-5934</v>
      </c>
      <c r="T9">
        <f t="shared" si="0"/>
        <v>-2538</v>
      </c>
      <c r="U9">
        <f t="shared" si="0"/>
        <v>-1482</v>
      </c>
      <c r="V9">
        <f t="shared" si="0"/>
        <v>0</v>
      </c>
      <c r="W9">
        <f t="shared" si="0"/>
        <v>648</v>
      </c>
      <c r="X9">
        <f t="shared" si="0"/>
        <v>1617</v>
      </c>
      <c r="AA9">
        <v>2017</v>
      </c>
      <c r="AB9">
        <v>64359</v>
      </c>
      <c r="AC9">
        <f>AB9-O13</f>
        <v>404</v>
      </c>
    </row>
    <row r="10" spans="1:29" x14ac:dyDescent="0.25">
      <c r="B10" t="s">
        <v>16</v>
      </c>
      <c r="C10">
        <v>4995</v>
      </c>
      <c r="D10">
        <v>5100</v>
      </c>
      <c r="E10">
        <v>5102</v>
      </c>
      <c r="F10">
        <v>5279</v>
      </c>
      <c r="G10">
        <v>5181</v>
      </c>
      <c r="H10">
        <v>5543</v>
      </c>
      <c r="J10">
        <f>SUM(C$2:C10)</f>
        <v>40899</v>
      </c>
      <c r="K10">
        <f>SUM(D$2:D10)</f>
        <v>44400</v>
      </c>
      <c r="L10">
        <f>SUM(E$2:E10)</f>
        <v>45458</v>
      </c>
      <c r="M10">
        <f>SUM(F$2:F10)</f>
        <v>47117</v>
      </c>
      <c r="N10">
        <f>SUM(G$2:G10)</f>
        <v>47667</v>
      </c>
      <c r="O10">
        <f>SUM(H$2:H10)</f>
        <v>48998</v>
      </c>
      <c r="P10">
        <f t="shared" si="1"/>
        <v>47117</v>
      </c>
      <c r="R10" t="s">
        <v>16</v>
      </c>
      <c r="S10">
        <f t="shared" si="0"/>
        <v>-6218</v>
      </c>
      <c r="T10">
        <f t="shared" si="0"/>
        <v>-2717</v>
      </c>
      <c r="U10">
        <f t="shared" si="0"/>
        <v>-1659</v>
      </c>
      <c r="V10">
        <f t="shared" si="0"/>
        <v>0</v>
      </c>
      <c r="W10">
        <f t="shared" si="0"/>
        <v>550</v>
      </c>
      <c r="X10">
        <f t="shared" si="0"/>
        <v>1881</v>
      </c>
      <c r="AA10">
        <v>2018</v>
      </c>
      <c r="AB10">
        <v>62576</v>
      </c>
      <c r="AC10">
        <f>AB10-N13</f>
        <v>379</v>
      </c>
    </row>
    <row r="11" spans="1:29" x14ac:dyDescent="0.25">
      <c r="B11" t="s">
        <v>17</v>
      </c>
      <c r="D11">
        <v>4994</v>
      </c>
      <c r="E11">
        <v>4929</v>
      </c>
      <c r="F11">
        <v>5048</v>
      </c>
      <c r="G11">
        <v>5128</v>
      </c>
      <c r="H11">
        <v>5233</v>
      </c>
      <c r="K11">
        <f>SUM(D$2:D11)</f>
        <v>49394</v>
      </c>
      <c r="L11">
        <f>SUM(E$2:E11)</f>
        <v>50387</v>
      </c>
      <c r="M11">
        <f>SUM(F$2:F11)</f>
        <v>52165</v>
      </c>
      <c r="N11">
        <f>SUM(G$2:G11)</f>
        <v>52795</v>
      </c>
      <c r="O11">
        <f>SUM(H$2:H11)</f>
        <v>54231</v>
      </c>
      <c r="P11">
        <f t="shared" si="1"/>
        <v>52165</v>
      </c>
      <c r="R11" t="s">
        <v>17</v>
      </c>
      <c r="T11">
        <f t="shared" si="0"/>
        <v>-2771</v>
      </c>
      <c r="U11">
        <f t="shared" si="0"/>
        <v>-1778</v>
      </c>
      <c r="V11">
        <f t="shared" si="0"/>
        <v>0</v>
      </c>
      <c r="W11">
        <f t="shared" si="0"/>
        <v>630</v>
      </c>
      <c r="X11">
        <f t="shared" si="0"/>
        <v>2066</v>
      </c>
      <c r="AA11">
        <v>2019</v>
      </c>
      <c r="AB11">
        <v>61882</v>
      </c>
      <c r="AC11">
        <f>AB11-M13</f>
        <v>344</v>
      </c>
    </row>
    <row r="12" spans="1:29" x14ac:dyDescent="0.25">
      <c r="B12" t="s">
        <v>18</v>
      </c>
      <c r="D12">
        <v>4648</v>
      </c>
      <c r="E12">
        <v>4444</v>
      </c>
      <c r="F12">
        <v>4672</v>
      </c>
      <c r="G12">
        <v>4685</v>
      </c>
      <c r="H12">
        <v>4845</v>
      </c>
      <c r="K12">
        <f>SUM(D$2:D12)</f>
        <v>54042</v>
      </c>
      <c r="L12">
        <f>SUM(E$2:E12)</f>
        <v>54831</v>
      </c>
      <c r="M12">
        <f>SUM(F$2:F12)</f>
        <v>56837</v>
      </c>
      <c r="N12">
        <f>SUM(G$2:G12)</f>
        <v>57480</v>
      </c>
      <c r="O12">
        <f>SUM(H$2:H12)</f>
        <v>59076</v>
      </c>
      <c r="P12">
        <f t="shared" si="1"/>
        <v>56837</v>
      </c>
      <c r="R12" t="s">
        <v>18</v>
      </c>
      <c r="T12">
        <f t="shared" si="0"/>
        <v>-2795</v>
      </c>
      <c r="U12">
        <f t="shared" si="0"/>
        <v>-2006</v>
      </c>
      <c r="V12">
        <f t="shared" si="0"/>
        <v>0</v>
      </c>
      <c r="W12">
        <f t="shared" si="0"/>
        <v>643</v>
      </c>
      <c r="X12">
        <f t="shared" si="0"/>
        <v>2239</v>
      </c>
      <c r="AA12">
        <v>2020</v>
      </c>
      <c r="AB12">
        <v>59440</v>
      </c>
      <c r="AC12">
        <f>AB12-L13</f>
        <v>354</v>
      </c>
    </row>
    <row r="13" spans="1:29" x14ac:dyDescent="0.25">
      <c r="B13" t="s">
        <v>19</v>
      </c>
      <c r="D13">
        <v>4636</v>
      </c>
      <c r="E13">
        <v>4255</v>
      </c>
      <c r="F13">
        <v>4701</v>
      </c>
      <c r="G13">
        <v>4717</v>
      </c>
      <c r="H13">
        <v>4879</v>
      </c>
      <c r="K13">
        <f>SUM(D$2:D13)</f>
        <v>58678</v>
      </c>
      <c r="L13">
        <f>SUM(E$2:E13)</f>
        <v>59086</v>
      </c>
      <c r="M13">
        <f>SUM(F$2:F13)</f>
        <v>61538</v>
      </c>
      <c r="N13">
        <f>SUM(G$2:G13)</f>
        <v>62197</v>
      </c>
      <c r="O13">
        <f>SUM(H$2:H13)</f>
        <v>63955</v>
      </c>
      <c r="P13">
        <f t="shared" si="1"/>
        <v>61538</v>
      </c>
      <c r="R13" t="s">
        <v>19</v>
      </c>
      <c r="T13">
        <f t="shared" si="0"/>
        <v>-2860</v>
      </c>
      <c r="U13">
        <f t="shared" si="0"/>
        <v>-2452</v>
      </c>
      <c r="V13">
        <f t="shared" si="0"/>
        <v>0</v>
      </c>
      <c r="W13">
        <f t="shared" si="0"/>
        <v>659</v>
      </c>
      <c r="X13">
        <f t="shared" si="0"/>
        <v>2417</v>
      </c>
      <c r="AA13">
        <v>2021</v>
      </c>
      <c r="AB13">
        <v>59069</v>
      </c>
      <c r="AC13">
        <f>AB13-K13</f>
        <v>391</v>
      </c>
    </row>
    <row r="14" spans="1:29" x14ac:dyDescent="0.25">
      <c r="AB14">
        <v>64908</v>
      </c>
      <c r="AC14" s="3" t="s">
        <v>35</v>
      </c>
    </row>
    <row r="16" spans="1:29" x14ac:dyDescent="0.25">
      <c r="B16" t="s">
        <v>22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J16" t="s">
        <v>0</v>
      </c>
      <c r="K16" t="s">
        <v>1</v>
      </c>
      <c r="L16" t="s">
        <v>2</v>
      </c>
      <c r="M16" t="s">
        <v>3</v>
      </c>
      <c r="N16" t="s">
        <v>4</v>
      </c>
      <c r="O16" t="s">
        <v>5</v>
      </c>
      <c r="P16" t="s">
        <v>7</v>
      </c>
      <c r="R16" t="s">
        <v>6</v>
      </c>
      <c r="S16" t="s">
        <v>0</v>
      </c>
      <c r="T16" t="s">
        <v>1</v>
      </c>
      <c r="U16" t="s">
        <v>2</v>
      </c>
      <c r="V16" t="s">
        <v>3</v>
      </c>
      <c r="W16" t="s">
        <v>4</v>
      </c>
      <c r="X16" t="s">
        <v>5</v>
      </c>
    </row>
    <row r="17" spans="2:24" x14ac:dyDescent="0.25">
      <c r="B17" t="s">
        <v>8</v>
      </c>
      <c r="J17">
        <f>SUM(C$17:C17)</f>
        <v>0</v>
      </c>
      <c r="K17">
        <f>SUM(D$17:D17)</f>
        <v>0</v>
      </c>
      <c r="L17">
        <f>SUM(E$17:E17)</f>
        <v>0</v>
      </c>
      <c r="M17">
        <f>SUM(F$17:F17)</f>
        <v>0</v>
      </c>
      <c r="N17">
        <f>SUM(G$17:G17)</f>
        <v>0</v>
      </c>
      <c r="O17">
        <f>SUM(H$17:H17)</f>
        <v>0</v>
      </c>
      <c r="P17">
        <f t="shared" ref="P17:P28" si="2">MEDIAN(K17:O17)</f>
        <v>0</v>
      </c>
      <c r="R17" t="s">
        <v>8</v>
      </c>
      <c r="S17">
        <f t="shared" ref="S17:X28" si="3">J17-$P17</f>
        <v>0</v>
      </c>
      <c r="T17">
        <f t="shared" si="3"/>
        <v>0</v>
      </c>
      <c r="U17">
        <f t="shared" si="3"/>
        <v>0</v>
      </c>
      <c r="V17">
        <f t="shared" si="3"/>
        <v>0</v>
      </c>
      <c r="W17">
        <f t="shared" si="3"/>
        <v>0</v>
      </c>
      <c r="X17">
        <f t="shared" si="3"/>
        <v>0</v>
      </c>
    </row>
    <row r="18" spans="2:24" x14ac:dyDescent="0.25">
      <c r="B18" t="s">
        <v>9</v>
      </c>
      <c r="J18">
        <f>SUM(C$17:C18)</f>
        <v>0</v>
      </c>
      <c r="K18">
        <f>SUM(D$17:D18)</f>
        <v>0</v>
      </c>
      <c r="L18">
        <f>SUM(E$17:E18)</f>
        <v>0</v>
      </c>
      <c r="M18">
        <f>SUM(F$17:F18)</f>
        <v>0</v>
      </c>
      <c r="N18">
        <f>SUM(G$17:G18)</f>
        <v>0</v>
      </c>
      <c r="O18">
        <f>SUM(H$17:H18)</f>
        <v>0</v>
      </c>
      <c r="P18">
        <f t="shared" si="2"/>
        <v>0</v>
      </c>
      <c r="R18" t="s">
        <v>9</v>
      </c>
      <c r="S18">
        <f t="shared" si="3"/>
        <v>0</v>
      </c>
      <c r="T18">
        <f t="shared" si="3"/>
        <v>0</v>
      </c>
      <c r="U18">
        <f t="shared" si="3"/>
        <v>0</v>
      </c>
      <c r="V18">
        <f t="shared" si="3"/>
        <v>0</v>
      </c>
      <c r="W18">
        <f t="shared" si="3"/>
        <v>0</v>
      </c>
      <c r="X18">
        <f t="shared" si="3"/>
        <v>0</v>
      </c>
    </row>
    <row r="19" spans="2:24" x14ac:dyDescent="0.25">
      <c r="B19" t="s">
        <v>10</v>
      </c>
      <c r="J19">
        <f>SUM(C$17:C19)</f>
        <v>0</v>
      </c>
      <c r="K19">
        <f>SUM(D$17:D19)</f>
        <v>0</v>
      </c>
      <c r="L19">
        <f>SUM(E$17:E19)</f>
        <v>0</v>
      </c>
      <c r="M19">
        <f>SUM(F$17:F19)</f>
        <v>0</v>
      </c>
      <c r="N19">
        <f>SUM(G$17:G19)</f>
        <v>0</v>
      </c>
      <c r="O19">
        <f>SUM(H$17:H19)</f>
        <v>0</v>
      </c>
      <c r="P19">
        <f t="shared" si="2"/>
        <v>0</v>
      </c>
      <c r="R19" t="s">
        <v>10</v>
      </c>
      <c r="S19">
        <f t="shared" si="3"/>
        <v>0</v>
      </c>
      <c r="T19">
        <f t="shared" si="3"/>
        <v>0</v>
      </c>
      <c r="U19">
        <f t="shared" si="3"/>
        <v>0</v>
      </c>
      <c r="V19">
        <f t="shared" si="3"/>
        <v>0</v>
      </c>
      <c r="W19">
        <f t="shared" si="3"/>
        <v>0</v>
      </c>
      <c r="X19">
        <f t="shared" si="3"/>
        <v>0</v>
      </c>
    </row>
    <row r="20" spans="2:24" x14ac:dyDescent="0.25">
      <c r="B20" t="s">
        <v>11</v>
      </c>
      <c r="J20">
        <f>SUM(C$17:C20)</f>
        <v>0</v>
      </c>
      <c r="K20">
        <f>SUM(D$17:D20)</f>
        <v>0</v>
      </c>
      <c r="L20">
        <f>SUM(E$17:E20)</f>
        <v>0</v>
      </c>
      <c r="M20">
        <f>SUM(F$17:F20)</f>
        <v>0</v>
      </c>
      <c r="N20">
        <f>SUM(G$17:G20)</f>
        <v>0</v>
      </c>
      <c r="O20">
        <f>SUM(H$17:H20)</f>
        <v>0</v>
      </c>
      <c r="P20">
        <f t="shared" si="2"/>
        <v>0</v>
      </c>
      <c r="R20" t="s">
        <v>11</v>
      </c>
      <c r="S20">
        <f t="shared" si="3"/>
        <v>0</v>
      </c>
      <c r="T20">
        <f t="shared" si="3"/>
        <v>0</v>
      </c>
      <c r="U20">
        <f t="shared" si="3"/>
        <v>0</v>
      </c>
      <c r="V20">
        <f t="shared" si="3"/>
        <v>0</v>
      </c>
      <c r="W20">
        <f t="shared" si="3"/>
        <v>0</v>
      </c>
      <c r="X20">
        <f t="shared" si="3"/>
        <v>0</v>
      </c>
    </row>
    <row r="21" spans="2:24" x14ac:dyDescent="0.25">
      <c r="B21" t="s">
        <v>12</v>
      </c>
      <c r="J21">
        <f>SUM(C$17:C21)</f>
        <v>0</v>
      </c>
      <c r="K21">
        <f>SUM(D$17:D21)</f>
        <v>0</v>
      </c>
      <c r="L21">
        <f>SUM(E$17:E21)</f>
        <v>0</v>
      </c>
      <c r="M21">
        <f>SUM(F$17:F21)</f>
        <v>0</v>
      </c>
      <c r="N21">
        <f>SUM(G$17:G21)</f>
        <v>0</v>
      </c>
      <c r="O21">
        <f>SUM(H$17:H21)</f>
        <v>0</v>
      </c>
      <c r="P21">
        <f t="shared" si="2"/>
        <v>0</v>
      </c>
      <c r="R21" t="s">
        <v>12</v>
      </c>
      <c r="S21">
        <f t="shared" si="3"/>
        <v>0</v>
      </c>
      <c r="T21">
        <f t="shared" si="3"/>
        <v>0</v>
      </c>
      <c r="U21">
        <f t="shared" si="3"/>
        <v>0</v>
      </c>
      <c r="V21">
        <f t="shared" si="3"/>
        <v>0</v>
      </c>
      <c r="W21">
        <f t="shared" si="3"/>
        <v>0</v>
      </c>
      <c r="X21">
        <f t="shared" si="3"/>
        <v>0</v>
      </c>
    </row>
    <row r="22" spans="2:24" x14ac:dyDescent="0.25">
      <c r="B22" t="s">
        <v>13</v>
      </c>
      <c r="J22">
        <f>SUM(C$17:C22)</f>
        <v>0</v>
      </c>
      <c r="K22">
        <f>SUM(D$17:D22)</f>
        <v>0</v>
      </c>
      <c r="L22">
        <f>SUM(E$17:E22)</f>
        <v>0</v>
      </c>
      <c r="M22">
        <f>SUM(F$17:F22)</f>
        <v>0</v>
      </c>
      <c r="N22">
        <f>SUM(G$17:G22)</f>
        <v>0</v>
      </c>
      <c r="O22">
        <f>SUM(H$17:H22)</f>
        <v>0</v>
      </c>
      <c r="P22">
        <f t="shared" si="2"/>
        <v>0</v>
      </c>
      <c r="R22" t="s">
        <v>13</v>
      </c>
      <c r="S22">
        <f t="shared" si="3"/>
        <v>0</v>
      </c>
      <c r="T22">
        <f t="shared" si="3"/>
        <v>0</v>
      </c>
      <c r="U22">
        <f t="shared" si="3"/>
        <v>0</v>
      </c>
      <c r="V22">
        <f t="shared" si="3"/>
        <v>0</v>
      </c>
      <c r="W22">
        <f t="shared" si="3"/>
        <v>0</v>
      </c>
      <c r="X22">
        <f t="shared" si="3"/>
        <v>0</v>
      </c>
    </row>
    <row r="23" spans="2:24" x14ac:dyDescent="0.25">
      <c r="B23" t="s">
        <v>14</v>
      </c>
      <c r="J23">
        <f>SUM(C$17:C23)</f>
        <v>0</v>
      </c>
      <c r="K23">
        <f>SUM(D$17:D23)</f>
        <v>0</v>
      </c>
      <c r="L23">
        <f>SUM(E$17:E23)</f>
        <v>0</v>
      </c>
      <c r="M23">
        <f>SUM(F$17:F23)</f>
        <v>0</v>
      </c>
      <c r="N23">
        <f>SUM(G$17:G23)</f>
        <v>0</v>
      </c>
      <c r="O23">
        <f>SUM(H$17:H23)</f>
        <v>0</v>
      </c>
      <c r="P23">
        <f t="shared" si="2"/>
        <v>0</v>
      </c>
      <c r="R23" t="s">
        <v>14</v>
      </c>
      <c r="S23">
        <f t="shared" si="3"/>
        <v>0</v>
      </c>
      <c r="T23">
        <f t="shared" si="3"/>
        <v>0</v>
      </c>
      <c r="U23">
        <f t="shared" si="3"/>
        <v>0</v>
      </c>
      <c r="V23">
        <f t="shared" si="3"/>
        <v>0</v>
      </c>
      <c r="W23">
        <f t="shared" si="3"/>
        <v>0</v>
      </c>
      <c r="X23">
        <f t="shared" si="3"/>
        <v>0</v>
      </c>
    </row>
    <row r="24" spans="2:24" x14ac:dyDescent="0.25">
      <c r="B24" t="s">
        <v>15</v>
      </c>
      <c r="J24">
        <f>SUM(C$17:C24)</f>
        <v>0</v>
      </c>
      <c r="K24">
        <f>SUM(D$17:D24)</f>
        <v>0</v>
      </c>
      <c r="L24">
        <f>SUM(E$17:E24)</f>
        <v>0</v>
      </c>
      <c r="M24">
        <f>SUM(F$17:F24)</f>
        <v>0</v>
      </c>
      <c r="N24">
        <f>SUM(G$17:G24)</f>
        <v>0</v>
      </c>
      <c r="O24">
        <f>SUM(H$17:H24)</f>
        <v>0</v>
      </c>
      <c r="P24">
        <f t="shared" si="2"/>
        <v>0</v>
      </c>
      <c r="R24" t="s">
        <v>15</v>
      </c>
      <c r="S24">
        <f t="shared" si="3"/>
        <v>0</v>
      </c>
      <c r="T24">
        <f t="shared" si="3"/>
        <v>0</v>
      </c>
      <c r="U24">
        <f t="shared" si="3"/>
        <v>0</v>
      </c>
      <c r="V24">
        <f t="shared" si="3"/>
        <v>0</v>
      </c>
      <c r="W24">
        <f t="shared" si="3"/>
        <v>0</v>
      </c>
      <c r="X24">
        <f t="shared" si="3"/>
        <v>0</v>
      </c>
    </row>
    <row r="25" spans="2:24" x14ac:dyDescent="0.25">
      <c r="B25" t="s">
        <v>16</v>
      </c>
      <c r="J25">
        <f>SUM(C$17:C25)</f>
        <v>0</v>
      </c>
      <c r="K25">
        <f>SUM(D$17:D25)</f>
        <v>0</v>
      </c>
      <c r="L25">
        <f>SUM(E$17:E25)</f>
        <v>0</v>
      </c>
      <c r="M25">
        <f>SUM(F$17:F25)</f>
        <v>0</v>
      </c>
      <c r="N25">
        <f>SUM(G$17:G25)</f>
        <v>0</v>
      </c>
      <c r="O25">
        <f>SUM(H$17:H25)</f>
        <v>0</v>
      </c>
      <c r="P25">
        <f t="shared" si="2"/>
        <v>0</v>
      </c>
      <c r="R25" t="s">
        <v>16</v>
      </c>
      <c r="S25">
        <f t="shared" si="3"/>
        <v>0</v>
      </c>
      <c r="T25">
        <f t="shared" si="3"/>
        <v>0</v>
      </c>
      <c r="U25">
        <f t="shared" si="3"/>
        <v>0</v>
      </c>
      <c r="V25">
        <f t="shared" si="3"/>
        <v>0</v>
      </c>
      <c r="W25">
        <f t="shared" si="3"/>
        <v>0</v>
      </c>
      <c r="X25">
        <f t="shared" si="3"/>
        <v>0</v>
      </c>
    </row>
    <row r="26" spans="2:24" x14ac:dyDescent="0.25">
      <c r="B26" t="s">
        <v>17</v>
      </c>
      <c r="J26">
        <f>SUM(C$17:C26)</f>
        <v>0</v>
      </c>
      <c r="K26">
        <f>SUM(D$17:D26)</f>
        <v>0</v>
      </c>
      <c r="L26">
        <f>SUM(E$17:E26)</f>
        <v>0</v>
      </c>
      <c r="M26">
        <f>SUM(F$17:F26)</f>
        <v>0</v>
      </c>
      <c r="N26">
        <f>SUM(G$17:G26)</f>
        <v>0</v>
      </c>
      <c r="O26">
        <f>SUM(H$17:H26)</f>
        <v>0</v>
      </c>
      <c r="P26">
        <f t="shared" si="2"/>
        <v>0</v>
      </c>
      <c r="R26" t="s">
        <v>17</v>
      </c>
      <c r="S26">
        <f t="shared" si="3"/>
        <v>0</v>
      </c>
      <c r="T26">
        <f t="shared" si="3"/>
        <v>0</v>
      </c>
      <c r="U26">
        <f t="shared" si="3"/>
        <v>0</v>
      </c>
      <c r="V26">
        <f t="shared" si="3"/>
        <v>0</v>
      </c>
      <c r="W26">
        <f t="shared" si="3"/>
        <v>0</v>
      </c>
      <c r="X26">
        <f t="shared" si="3"/>
        <v>0</v>
      </c>
    </row>
    <row r="27" spans="2:24" x14ac:dyDescent="0.25">
      <c r="B27" t="s">
        <v>18</v>
      </c>
      <c r="J27">
        <f>SUM(C$17:C27)</f>
        <v>0</v>
      </c>
      <c r="K27">
        <f>SUM(D$17:D27)</f>
        <v>0</v>
      </c>
      <c r="L27">
        <f>SUM(E$17:E27)</f>
        <v>0</v>
      </c>
      <c r="M27">
        <f>SUM(F$17:F27)</f>
        <v>0</v>
      </c>
      <c r="N27">
        <f>SUM(G$17:G27)</f>
        <v>0</v>
      </c>
      <c r="O27">
        <f>SUM(H$17:H27)</f>
        <v>0</v>
      </c>
      <c r="P27">
        <f t="shared" si="2"/>
        <v>0</v>
      </c>
      <c r="R27" t="s">
        <v>18</v>
      </c>
      <c r="S27">
        <f t="shared" si="3"/>
        <v>0</v>
      </c>
      <c r="T27">
        <f t="shared" si="3"/>
        <v>0</v>
      </c>
      <c r="U27">
        <f t="shared" si="3"/>
        <v>0</v>
      </c>
      <c r="V27">
        <f t="shared" si="3"/>
        <v>0</v>
      </c>
      <c r="W27">
        <f t="shared" si="3"/>
        <v>0</v>
      </c>
      <c r="X27">
        <f t="shared" si="3"/>
        <v>0</v>
      </c>
    </row>
    <row r="28" spans="2:24" x14ac:dyDescent="0.25">
      <c r="B28" t="s">
        <v>19</v>
      </c>
      <c r="J28">
        <f>SUM(C$17:C28)</f>
        <v>0</v>
      </c>
      <c r="K28">
        <f>SUM(D$17:D28)</f>
        <v>0</v>
      </c>
      <c r="L28">
        <f>SUM(E$17:E28)</f>
        <v>0</v>
      </c>
      <c r="M28">
        <f>SUM(F$17:F28)</f>
        <v>0</v>
      </c>
      <c r="N28">
        <f>SUM(G$17:G28)</f>
        <v>0</v>
      </c>
      <c r="O28">
        <f>SUM(H$17:H28)</f>
        <v>0</v>
      </c>
      <c r="P28">
        <f t="shared" si="2"/>
        <v>0</v>
      </c>
      <c r="R28" t="s">
        <v>19</v>
      </c>
      <c r="S28">
        <f t="shared" si="3"/>
        <v>0</v>
      </c>
      <c r="T28">
        <f t="shared" si="3"/>
        <v>0</v>
      </c>
      <c r="U28">
        <f t="shared" si="3"/>
        <v>0</v>
      </c>
      <c r="V28">
        <f t="shared" si="3"/>
        <v>0</v>
      </c>
      <c r="W28">
        <f t="shared" si="3"/>
        <v>0</v>
      </c>
      <c r="X28">
        <f t="shared" si="3"/>
        <v>0</v>
      </c>
    </row>
    <row r="31" spans="2:24" x14ac:dyDescent="0.25">
      <c r="B31" s="3" t="s">
        <v>105</v>
      </c>
    </row>
    <row r="32" spans="2:24" x14ac:dyDescent="0.25">
      <c r="B32" s="3"/>
    </row>
  </sheetData>
  <hyperlinks>
    <hyperlink ref="A1" location="home!A1" display="home" xr:uid="{42839B4B-9C2C-4ADA-A955-6FB9975E9089}"/>
    <hyperlink ref="B31" r:id="rId1" xr:uid="{46F14E3C-BAC2-4D07-81A3-D0C1B965BD5A}"/>
    <hyperlink ref="AC2" r:id="rId2" xr:uid="{191B44F7-812B-4216-AD12-3ABDB2B56800}"/>
    <hyperlink ref="AC14" r:id="rId3" xr:uid="{4A6AF809-3271-4998-8964-838F1C042117}"/>
  </hyperlink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CFF1E-8F62-4B77-83FA-C05B8E5BF984}">
  <dimension ref="A1:AA31"/>
  <sheetViews>
    <sheetView zoomScaleNormal="100" workbookViewId="0"/>
  </sheetViews>
  <sheetFormatPr baseColWidth="10" defaultRowHeight="15" x14ac:dyDescent="0.25"/>
  <sheetData>
    <row r="1" spans="1:27" x14ac:dyDescent="0.25">
      <c r="A1" s="3" t="s">
        <v>59</v>
      </c>
      <c r="B1" t="s">
        <v>23</v>
      </c>
      <c r="C1" t="s">
        <v>129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129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129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</row>
    <row r="2" spans="1:27" x14ac:dyDescent="0.25">
      <c r="B2" t="s">
        <v>8</v>
      </c>
      <c r="C2">
        <v>10948</v>
      </c>
      <c r="D2">
        <v>13137</v>
      </c>
      <c r="E2">
        <v>9601</v>
      </c>
      <c r="F2">
        <v>12510</v>
      </c>
      <c r="G2">
        <v>17139</v>
      </c>
      <c r="H2" s="12">
        <v>17116</v>
      </c>
      <c r="I2" s="12">
        <v>14896</v>
      </c>
      <c r="K2">
        <f>SUM(C$2:C2)</f>
        <v>10948</v>
      </c>
      <c r="L2">
        <f>SUM(D$2:D2)</f>
        <v>13137</v>
      </c>
      <c r="M2">
        <f>SUM(E$2:E2)</f>
        <v>9601</v>
      </c>
      <c r="N2">
        <f>SUM(F$2:F2)</f>
        <v>12510</v>
      </c>
      <c r="O2">
        <f>SUM(G$2:G2)</f>
        <v>17139</v>
      </c>
      <c r="P2" s="12">
        <f>SUM(H$2:H2)</f>
        <v>17116</v>
      </c>
      <c r="Q2" s="12">
        <f>SUM(I$2:I2)</f>
        <v>14896</v>
      </c>
      <c r="R2" s="12">
        <f>MEDIAN(M2:Q2)</f>
        <v>14896</v>
      </c>
      <c r="T2" t="s">
        <v>8</v>
      </c>
      <c r="U2">
        <f t="shared" ref="U2:AA13" si="0">K2-$R2</f>
        <v>-3948</v>
      </c>
      <c r="V2">
        <f t="shared" si="0"/>
        <v>-1759</v>
      </c>
      <c r="W2">
        <f t="shared" si="0"/>
        <v>-5295</v>
      </c>
      <c r="X2">
        <f t="shared" si="0"/>
        <v>-2386</v>
      </c>
      <c r="Y2">
        <f t="shared" si="0"/>
        <v>2243</v>
      </c>
      <c r="Z2">
        <f t="shared" si="0"/>
        <v>2220</v>
      </c>
      <c r="AA2">
        <f t="shared" si="0"/>
        <v>0</v>
      </c>
    </row>
    <row r="3" spans="1:27" x14ac:dyDescent="0.25">
      <c r="B3" t="s">
        <v>9</v>
      </c>
      <c r="C3">
        <v>10113</v>
      </c>
      <c r="D3">
        <v>9617</v>
      </c>
      <c r="E3">
        <v>11491</v>
      </c>
      <c r="F3">
        <v>13536</v>
      </c>
      <c r="G3">
        <v>12497</v>
      </c>
      <c r="H3" s="12">
        <v>13468</v>
      </c>
      <c r="I3" s="12">
        <v>15476</v>
      </c>
      <c r="K3">
        <f>SUM(C$2:C3)</f>
        <v>21061</v>
      </c>
      <c r="L3">
        <f>SUM(D$2:D3)</f>
        <v>22754</v>
      </c>
      <c r="M3">
        <f>SUM(E$2:E3)</f>
        <v>21092</v>
      </c>
      <c r="N3">
        <f>SUM(F$2:F3)</f>
        <v>26046</v>
      </c>
      <c r="O3">
        <f>SUM(G$2:G3)</f>
        <v>29636</v>
      </c>
      <c r="P3" s="12">
        <f>SUM(H$2:H3)</f>
        <v>30584</v>
      </c>
      <c r="Q3" s="12">
        <f>SUM(I$2:I3)</f>
        <v>30372</v>
      </c>
      <c r="R3" s="12">
        <f t="shared" ref="R3:R13" si="1">MEDIAN(M3:Q3)</f>
        <v>29636</v>
      </c>
      <c r="T3" t="s">
        <v>9</v>
      </c>
      <c r="U3">
        <f t="shared" si="0"/>
        <v>-8575</v>
      </c>
      <c r="V3">
        <f t="shared" si="0"/>
        <v>-6882</v>
      </c>
      <c r="W3">
        <f t="shared" si="0"/>
        <v>-8544</v>
      </c>
      <c r="X3">
        <f t="shared" si="0"/>
        <v>-3590</v>
      </c>
      <c r="Y3">
        <f t="shared" si="0"/>
        <v>0</v>
      </c>
      <c r="Z3">
        <f t="shared" si="0"/>
        <v>948</v>
      </c>
      <c r="AA3">
        <f t="shared" si="0"/>
        <v>736</v>
      </c>
    </row>
    <row r="4" spans="1:27" x14ac:dyDescent="0.25">
      <c r="B4" t="s">
        <v>10</v>
      </c>
      <c r="D4">
        <v>12788</v>
      </c>
      <c r="E4">
        <v>13819</v>
      </c>
      <c r="F4">
        <v>14368</v>
      </c>
      <c r="G4">
        <v>14567</v>
      </c>
      <c r="H4" s="12">
        <v>16704</v>
      </c>
      <c r="I4" s="12">
        <v>18866</v>
      </c>
      <c r="L4">
        <f>SUM(D$2:D4)</f>
        <v>35542</v>
      </c>
      <c r="M4">
        <f>SUM(E$2:E4)</f>
        <v>34911</v>
      </c>
      <c r="N4">
        <f>SUM(F$2:F4)</f>
        <v>40414</v>
      </c>
      <c r="O4">
        <f>SUM(G$2:G4)</f>
        <v>44203</v>
      </c>
      <c r="P4" s="12">
        <f>SUM(H$2:H4)</f>
        <v>47288</v>
      </c>
      <c r="Q4" s="12">
        <f>SUM(I$2:I4)</f>
        <v>49238</v>
      </c>
      <c r="R4" s="12">
        <f t="shared" si="1"/>
        <v>44203</v>
      </c>
      <c r="T4" t="s">
        <v>10</v>
      </c>
      <c r="V4">
        <f t="shared" si="0"/>
        <v>-8661</v>
      </c>
      <c r="W4">
        <f t="shared" si="0"/>
        <v>-9292</v>
      </c>
      <c r="X4">
        <f t="shared" si="0"/>
        <v>-3789</v>
      </c>
      <c r="Y4">
        <f t="shared" si="0"/>
        <v>0</v>
      </c>
      <c r="Z4">
        <f t="shared" si="0"/>
        <v>3085</v>
      </c>
      <c r="AA4">
        <f t="shared" si="0"/>
        <v>5035</v>
      </c>
    </row>
    <row r="5" spans="1:27" x14ac:dyDescent="0.25">
      <c r="B5" t="s">
        <v>11</v>
      </c>
      <c r="D5">
        <v>11222</v>
      </c>
      <c r="E5">
        <v>12264</v>
      </c>
      <c r="F5">
        <v>12864</v>
      </c>
      <c r="G5">
        <v>14285</v>
      </c>
      <c r="H5" s="12">
        <v>13676</v>
      </c>
      <c r="I5" s="12">
        <v>14245</v>
      </c>
      <c r="L5">
        <f>SUM(D$2:D5)</f>
        <v>46764</v>
      </c>
      <c r="M5">
        <f>SUM(E$2:E5)</f>
        <v>47175</v>
      </c>
      <c r="N5">
        <f>SUM(F$2:F5)</f>
        <v>53278</v>
      </c>
      <c r="O5">
        <f>SUM(G$2:G5)</f>
        <v>58488</v>
      </c>
      <c r="P5" s="12">
        <f>SUM(H$2:H5)</f>
        <v>60964</v>
      </c>
      <c r="Q5" s="12">
        <f>SUM(I$2:I5)</f>
        <v>63483</v>
      </c>
      <c r="R5" s="12">
        <f t="shared" si="1"/>
        <v>58488</v>
      </c>
      <c r="T5" t="s">
        <v>11</v>
      </c>
      <c r="V5">
        <f t="shared" si="0"/>
        <v>-11724</v>
      </c>
      <c r="W5">
        <f t="shared" si="0"/>
        <v>-11313</v>
      </c>
      <c r="X5">
        <f t="shared" si="0"/>
        <v>-5210</v>
      </c>
      <c r="Y5">
        <f t="shared" si="0"/>
        <v>0</v>
      </c>
      <c r="Z5">
        <f t="shared" si="0"/>
        <v>2476</v>
      </c>
      <c r="AA5">
        <f t="shared" si="0"/>
        <v>4995</v>
      </c>
    </row>
    <row r="6" spans="1:27" x14ac:dyDescent="0.25">
      <c r="B6" t="s">
        <v>12</v>
      </c>
      <c r="D6">
        <v>9442</v>
      </c>
      <c r="E6">
        <v>12300</v>
      </c>
      <c r="F6">
        <v>12235</v>
      </c>
      <c r="G6">
        <v>14587</v>
      </c>
      <c r="H6" s="12">
        <v>15279</v>
      </c>
      <c r="I6" s="12">
        <v>15769</v>
      </c>
      <c r="L6">
        <f>SUM(D$2:D6)</f>
        <v>56206</v>
      </c>
      <c r="M6">
        <f>SUM(E$2:E6)</f>
        <v>59475</v>
      </c>
      <c r="N6">
        <f>SUM(F$2:F6)</f>
        <v>65513</v>
      </c>
      <c r="O6">
        <f>SUM(G$2:G6)</f>
        <v>73075</v>
      </c>
      <c r="P6" s="12">
        <f>SUM(H$2:H6)</f>
        <v>76243</v>
      </c>
      <c r="Q6" s="12">
        <f>SUM(I$2:I6)</f>
        <v>79252</v>
      </c>
      <c r="R6" s="12">
        <f t="shared" si="1"/>
        <v>73075</v>
      </c>
      <c r="T6" t="s">
        <v>12</v>
      </c>
      <c r="V6">
        <f t="shared" si="0"/>
        <v>-16869</v>
      </c>
      <c r="W6">
        <f t="shared" si="0"/>
        <v>-13600</v>
      </c>
      <c r="X6">
        <f t="shared" si="0"/>
        <v>-7562</v>
      </c>
      <c r="Y6">
        <f t="shared" si="0"/>
        <v>0</v>
      </c>
      <c r="Z6">
        <f t="shared" si="0"/>
        <v>3168</v>
      </c>
      <c r="AA6">
        <f t="shared" si="0"/>
        <v>6177</v>
      </c>
    </row>
    <row r="7" spans="1:27" x14ac:dyDescent="0.25">
      <c r="B7" t="s">
        <v>13</v>
      </c>
      <c r="D7">
        <v>10943</v>
      </c>
      <c r="E7">
        <v>15127</v>
      </c>
      <c r="F7">
        <v>14247</v>
      </c>
      <c r="G7">
        <v>12886</v>
      </c>
      <c r="H7" s="12">
        <v>13587</v>
      </c>
      <c r="I7" s="12">
        <v>15824</v>
      </c>
      <c r="L7">
        <f>SUM(D$2:D7)</f>
        <v>67149</v>
      </c>
      <c r="M7">
        <f>SUM(E$2:E7)</f>
        <v>74602</v>
      </c>
      <c r="N7">
        <f>SUM(F$2:F7)</f>
        <v>79760</v>
      </c>
      <c r="O7">
        <f>SUM(G$2:G7)</f>
        <v>85961</v>
      </c>
      <c r="P7" s="12">
        <f>SUM(H$2:H7)</f>
        <v>89830</v>
      </c>
      <c r="Q7" s="12">
        <f>SUM(I$2:I7)</f>
        <v>95076</v>
      </c>
      <c r="R7" s="12">
        <f t="shared" si="1"/>
        <v>85961</v>
      </c>
      <c r="T7" t="s">
        <v>13</v>
      </c>
      <c r="V7">
        <f t="shared" si="0"/>
        <v>-18812</v>
      </c>
      <c r="W7">
        <f t="shared" si="0"/>
        <v>-11359</v>
      </c>
      <c r="X7">
        <f t="shared" si="0"/>
        <v>-6201</v>
      </c>
      <c r="Y7">
        <f t="shared" si="0"/>
        <v>0</v>
      </c>
      <c r="Z7">
        <f t="shared" si="0"/>
        <v>3869</v>
      </c>
      <c r="AA7">
        <f t="shared" si="0"/>
        <v>9115</v>
      </c>
    </row>
    <row r="8" spans="1:27" x14ac:dyDescent="0.25">
      <c r="B8" t="s">
        <v>14</v>
      </c>
      <c r="D8">
        <v>10950</v>
      </c>
      <c r="E8">
        <v>11809</v>
      </c>
      <c r="F8">
        <v>12614</v>
      </c>
      <c r="G8">
        <v>15104</v>
      </c>
      <c r="H8" s="12">
        <v>14709</v>
      </c>
      <c r="I8" s="12">
        <v>15303</v>
      </c>
      <c r="L8">
        <f>SUM(D$2:D8)</f>
        <v>78099</v>
      </c>
      <c r="M8">
        <f>SUM(E$2:E8)</f>
        <v>86411</v>
      </c>
      <c r="N8">
        <f>SUM(F$2:F8)</f>
        <v>92374</v>
      </c>
      <c r="O8">
        <f>SUM(G$2:G8)</f>
        <v>101065</v>
      </c>
      <c r="P8" s="12">
        <f>SUM(H$2:H8)</f>
        <v>104539</v>
      </c>
      <c r="Q8" s="12">
        <f>SUM(I$2:I8)</f>
        <v>110379</v>
      </c>
      <c r="R8" s="12">
        <f t="shared" si="1"/>
        <v>101065</v>
      </c>
      <c r="T8" t="s">
        <v>14</v>
      </c>
      <c r="V8">
        <f t="shared" si="0"/>
        <v>-22966</v>
      </c>
      <c r="W8">
        <f t="shared" si="0"/>
        <v>-14654</v>
      </c>
      <c r="X8">
        <f t="shared" si="0"/>
        <v>-8691</v>
      </c>
      <c r="Y8">
        <f t="shared" si="0"/>
        <v>0</v>
      </c>
      <c r="Z8">
        <f t="shared" si="0"/>
        <v>3474</v>
      </c>
      <c r="AA8">
        <f t="shared" si="0"/>
        <v>9314</v>
      </c>
    </row>
    <row r="9" spans="1:27" x14ac:dyDescent="0.25">
      <c r="B9" t="s">
        <v>15</v>
      </c>
      <c r="D9">
        <v>11902</v>
      </c>
      <c r="E9">
        <v>12588</v>
      </c>
      <c r="F9">
        <v>12787</v>
      </c>
      <c r="G9">
        <v>14330</v>
      </c>
      <c r="H9" s="12">
        <v>15150</v>
      </c>
      <c r="I9" s="12">
        <v>16739</v>
      </c>
      <c r="L9">
        <f>SUM(D$2:D9)</f>
        <v>90001</v>
      </c>
      <c r="M9">
        <f>SUM(E$2:E9)</f>
        <v>98999</v>
      </c>
      <c r="N9">
        <f>SUM(F$2:F9)</f>
        <v>105161</v>
      </c>
      <c r="O9">
        <f>SUM(G$2:G9)</f>
        <v>115395</v>
      </c>
      <c r="P9" s="12">
        <f>SUM(H$2:H9)</f>
        <v>119689</v>
      </c>
      <c r="Q9" s="12">
        <f>SUM(I$2:I9)</f>
        <v>127118</v>
      </c>
      <c r="R9" s="12">
        <f t="shared" si="1"/>
        <v>115395</v>
      </c>
      <c r="T9" t="s">
        <v>15</v>
      </c>
      <c r="V9">
        <f t="shared" si="0"/>
        <v>-25394</v>
      </c>
      <c r="W9">
        <f t="shared" si="0"/>
        <v>-16396</v>
      </c>
      <c r="X9">
        <f t="shared" si="0"/>
        <v>-10234</v>
      </c>
      <c r="Y9">
        <f t="shared" si="0"/>
        <v>0</v>
      </c>
      <c r="Z9">
        <f t="shared" si="0"/>
        <v>4294</v>
      </c>
      <c r="AA9">
        <f t="shared" si="0"/>
        <v>11723</v>
      </c>
    </row>
    <row r="10" spans="1:27" x14ac:dyDescent="0.25">
      <c r="B10" t="s">
        <v>16</v>
      </c>
      <c r="D10">
        <v>12217</v>
      </c>
      <c r="E10">
        <v>13464</v>
      </c>
      <c r="F10">
        <v>13854</v>
      </c>
      <c r="G10">
        <v>14533</v>
      </c>
      <c r="H10" s="12">
        <v>13913</v>
      </c>
      <c r="I10" s="12">
        <v>15912</v>
      </c>
      <c r="L10">
        <f>SUM(D$2:D10)</f>
        <v>102218</v>
      </c>
      <c r="M10">
        <f>SUM(E$2:E10)</f>
        <v>112463</v>
      </c>
      <c r="N10">
        <f>SUM(F$2:F10)</f>
        <v>119015</v>
      </c>
      <c r="O10">
        <f>SUM(G$2:G10)</f>
        <v>129928</v>
      </c>
      <c r="P10" s="12">
        <f>SUM(H$2:H10)</f>
        <v>133602</v>
      </c>
      <c r="Q10" s="12">
        <f>SUM(I$2:I10)</f>
        <v>143030</v>
      </c>
      <c r="R10" s="12">
        <f t="shared" si="1"/>
        <v>129928</v>
      </c>
      <c r="T10" t="s">
        <v>16</v>
      </c>
      <c r="V10">
        <f t="shared" si="0"/>
        <v>-27710</v>
      </c>
      <c r="W10">
        <f t="shared" si="0"/>
        <v>-17465</v>
      </c>
      <c r="X10">
        <f t="shared" si="0"/>
        <v>-10913</v>
      </c>
      <c r="Y10">
        <f t="shared" si="0"/>
        <v>0</v>
      </c>
      <c r="Z10">
        <f t="shared" si="0"/>
        <v>3674</v>
      </c>
      <c r="AA10">
        <f t="shared" si="0"/>
        <v>13102</v>
      </c>
    </row>
    <row r="11" spans="1:27" x14ac:dyDescent="0.25">
      <c r="B11" t="s">
        <v>17</v>
      </c>
      <c r="D11">
        <v>12242</v>
      </c>
      <c r="E11">
        <v>13166</v>
      </c>
      <c r="F11">
        <v>14031</v>
      </c>
      <c r="G11">
        <v>16236</v>
      </c>
      <c r="H11" s="12">
        <v>16793</v>
      </c>
      <c r="I11" s="12">
        <v>17036</v>
      </c>
      <c r="L11">
        <f>SUM(D$2:D11)</f>
        <v>114460</v>
      </c>
      <c r="M11">
        <f>SUM(E$2:E11)</f>
        <v>125629</v>
      </c>
      <c r="N11">
        <f>SUM(F$2:F11)</f>
        <v>133046</v>
      </c>
      <c r="O11">
        <f>SUM(G$2:G11)</f>
        <v>146164</v>
      </c>
      <c r="P11" s="12">
        <f>SUM(H$2:H11)</f>
        <v>150395</v>
      </c>
      <c r="Q11" s="12">
        <f>SUM(I$2:I11)</f>
        <v>160066</v>
      </c>
      <c r="R11" s="12">
        <f t="shared" si="1"/>
        <v>146164</v>
      </c>
      <c r="T11" t="s">
        <v>17</v>
      </c>
      <c r="V11">
        <f t="shared" si="0"/>
        <v>-31704</v>
      </c>
      <c r="W11">
        <f t="shared" si="0"/>
        <v>-20535</v>
      </c>
      <c r="X11">
        <f t="shared" si="0"/>
        <v>-13118</v>
      </c>
      <c r="Y11">
        <f t="shared" si="0"/>
        <v>0</v>
      </c>
      <c r="Z11">
        <f t="shared" si="0"/>
        <v>4231</v>
      </c>
      <c r="AA11">
        <f t="shared" si="0"/>
        <v>13902</v>
      </c>
    </row>
    <row r="12" spans="1:27" x14ac:dyDescent="0.25">
      <c r="B12" t="s">
        <v>18</v>
      </c>
      <c r="D12">
        <v>12348</v>
      </c>
      <c r="E12">
        <v>14057</v>
      </c>
      <c r="F12">
        <v>14656</v>
      </c>
      <c r="G12">
        <v>14687</v>
      </c>
      <c r="H12" s="12">
        <v>16057</v>
      </c>
      <c r="I12" s="12">
        <v>17212</v>
      </c>
      <c r="L12">
        <f>SUM(D$2:D12)</f>
        <v>126808</v>
      </c>
      <c r="M12">
        <f>SUM(E$2:E12)</f>
        <v>139686</v>
      </c>
      <c r="N12">
        <f>SUM(F$2:F12)</f>
        <v>147702</v>
      </c>
      <c r="O12">
        <f>SUM(G$2:G12)</f>
        <v>160851</v>
      </c>
      <c r="P12" s="12">
        <f>SUM(H$2:H12)</f>
        <v>166452</v>
      </c>
      <c r="Q12" s="12">
        <f>SUM(I$2:I12)</f>
        <v>177278</v>
      </c>
      <c r="R12" s="12">
        <f t="shared" si="1"/>
        <v>160851</v>
      </c>
      <c r="T12" t="s">
        <v>18</v>
      </c>
      <c r="V12">
        <f t="shared" si="0"/>
        <v>-34043</v>
      </c>
      <c r="W12">
        <f t="shared" si="0"/>
        <v>-21165</v>
      </c>
      <c r="X12">
        <f t="shared" si="0"/>
        <v>-13149</v>
      </c>
      <c r="Y12">
        <f t="shared" si="0"/>
        <v>0</v>
      </c>
      <c r="Z12">
        <f t="shared" si="0"/>
        <v>5601</v>
      </c>
      <c r="AA12">
        <f t="shared" si="0"/>
        <v>16427</v>
      </c>
    </row>
    <row r="13" spans="1:27" x14ac:dyDescent="0.25">
      <c r="B13" t="s">
        <v>19</v>
      </c>
      <c r="D13">
        <v>12178</v>
      </c>
      <c r="E13">
        <v>14127</v>
      </c>
      <c r="F13">
        <v>17547</v>
      </c>
      <c r="G13">
        <v>16916</v>
      </c>
      <c r="H13" s="12">
        <v>15149</v>
      </c>
      <c r="I13" s="12">
        <v>16566</v>
      </c>
      <c r="L13">
        <f>SUM(D$2:D13)</f>
        <v>138986</v>
      </c>
      <c r="M13">
        <f>SUM(E$2:E13)</f>
        <v>153813</v>
      </c>
      <c r="N13">
        <f>SUM(F$2:F13)</f>
        <v>165249</v>
      </c>
      <c r="O13">
        <f>SUM(G$2:G13)</f>
        <v>177767</v>
      </c>
      <c r="P13">
        <f>SUM(H$2:H13)</f>
        <v>181601</v>
      </c>
      <c r="Q13">
        <f>SUM(I$2:I13)</f>
        <v>193844</v>
      </c>
      <c r="R13">
        <f t="shared" si="1"/>
        <v>177767</v>
      </c>
      <c r="T13" t="s">
        <v>19</v>
      </c>
      <c r="V13">
        <f t="shared" si="0"/>
        <v>-38781</v>
      </c>
      <c r="W13">
        <f t="shared" si="0"/>
        <v>-23954</v>
      </c>
      <c r="X13">
        <f t="shared" si="0"/>
        <v>-12518</v>
      </c>
      <c r="Y13">
        <f t="shared" si="0"/>
        <v>0</v>
      </c>
      <c r="Z13">
        <f t="shared" si="0"/>
        <v>3834</v>
      </c>
      <c r="AA13">
        <f t="shared" si="0"/>
        <v>16077</v>
      </c>
    </row>
    <row r="16" spans="1:27" x14ac:dyDescent="0.25">
      <c r="B16" t="s">
        <v>22</v>
      </c>
      <c r="C16" t="s">
        <v>129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129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129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17770</v>
      </c>
      <c r="D17">
        <v>15954</v>
      </c>
      <c r="E17">
        <v>16332</v>
      </c>
      <c r="F17">
        <v>14673</v>
      </c>
      <c r="G17">
        <v>16622</v>
      </c>
      <c r="H17">
        <v>16761</v>
      </c>
      <c r="I17">
        <v>12835</v>
      </c>
      <c r="K17">
        <f>SUM(C$17:C17)</f>
        <v>17770</v>
      </c>
      <c r="L17">
        <f>SUM(D$17:D17)</f>
        <v>15954</v>
      </c>
      <c r="M17">
        <f>SUM(E$17:E17)</f>
        <v>16332</v>
      </c>
      <c r="N17">
        <f>SUM(F$17:F17)</f>
        <v>14673</v>
      </c>
      <c r="O17">
        <f>SUM(G$17:G17)</f>
        <v>16622</v>
      </c>
      <c r="P17">
        <f>SUM(H$17:H17)</f>
        <v>16761</v>
      </c>
      <c r="Q17">
        <f>SUM(I$17:I17)</f>
        <v>12835</v>
      </c>
      <c r="R17">
        <f t="shared" ref="R17:R28" si="2">MEDIAN(M17:Q17)</f>
        <v>16332</v>
      </c>
      <c r="T17" t="s">
        <v>8</v>
      </c>
      <c r="U17">
        <f t="shared" ref="U17:AA28" si="3">K17-$R17</f>
        <v>1438</v>
      </c>
      <c r="V17">
        <f t="shared" si="3"/>
        <v>-378</v>
      </c>
      <c r="W17">
        <f t="shared" si="3"/>
        <v>0</v>
      </c>
      <c r="X17">
        <f t="shared" si="3"/>
        <v>-1659</v>
      </c>
      <c r="Y17">
        <f t="shared" si="3"/>
        <v>290</v>
      </c>
      <c r="Z17">
        <f t="shared" si="3"/>
        <v>429</v>
      </c>
      <c r="AA17">
        <f t="shared" si="3"/>
        <v>-3497</v>
      </c>
    </row>
    <row r="18" spans="2:27" x14ac:dyDescent="0.25">
      <c r="B18" t="s">
        <v>9</v>
      </c>
      <c r="C18">
        <v>18506</v>
      </c>
      <c r="D18">
        <v>14887</v>
      </c>
      <c r="E18">
        <v>14856</v>
      </c>
      <c r="F18">
        <v>16211</v>
      </c>
      <c r="G18">
        <v>13352</v>
      </c>
      <c r="H18">
        <v>14493</v>
      </c>
      <c r="I18">
        <v>14865</v>
      </c>
      <c r="K18">
        <f>SUM(C$17:C18)</f>
        <v>36276</v>
      </c>
      <c r="L18">
        <f>SUM(D$17:D18)</f>
        <v>30841</v>
      </c>
      <c r="M18">
        <f>SUM(E$17:E18)</f>
        <v>31188</v>
      </c>
      <c r="N18">
        <f>SUM(F$17:F18)</f>
        <v>30884</v>
      </c>
      <c r="O18">
        <f>SUM(G$17:G18)</f>
        <v>29974</v>
      </c>
      <c r="P18">
        <f>SUM(H$17:H18)</f>
        <v>31254</v>
      </c>
      <c r="Q18">
        <f>SUM(I$17:I18)</f>
        <v>27700</v>
      </c>
      <c r="R18">
        <f t="shared" si="2"/>
        <v>30884</v>
      </c>
      <c r="T18" t="s">
        <v>9</v>
      </c>
      <c r="U18">
        <f t="shared" si="3"/>
        <v>5392</v>
      </c>
      <c r="V18">
        <f t="shared" si="3"/>
        <v>-43</v>
      </c>
      <c r="W18">
        <f t="shared" si="3"/>
        <v>304</v>
      </c>
      <c r="X18">
        <f t="shared" si="3"/>
        <v>0</v>
      </c>
      <c r="Y18">
        <f t="shared" si="3"/>
        <v>-910</v>
      </c>
      <c r="Z18">
        <f t="shared" si="3"/>
        <v>370</v>
      </c>
      <c r="AA18">
        <f t="shared" si="3"/>
        <v>-3184</v>
      </c>
    </row>
    <row r="19" spans="2:27" x14ac:dyDescent="0.25">
      <c r="B19" t="s">
        <v>10</v>
      </c>
      <c r="D19">
        <v>18239</v>
      </c>
      <c r="E19">
        <v>16438</v>
      </c>
      <c r="F19">
        <v>16083</v>
      </c>
      <c r="G19">
        <v>15171</v>
      </c>
      <c r="H19">
        <v>17200</v>
      </c>
      <c r="I19">
        <v>17391</v>
      </c>
      <c r="L19">
        <f>SUM(D$17:D19)</f>
        <v>49080</v>
      </c>
      <c r="M19">
        <f>SUM(E$17:E19)</f>
        <v>47626</v>
      </c>
      <c r="N19">
        <f>SUM(F$17:F19)</f>
        <v>46967</v>
      </c>
      <c r="O19">
        <f>SUM(G$17:G19)</f>
        <v>45145</v>
      </c>
      <c r="P19">
        <f>SUM(H$17:H19)</f>
        <v>48454</v>
      </c>
      <c r="Q19">
        <f>SUM(I$17:I19)</f>
        <v>45091</v>
      </c>
      <c r="R19">
        <f t="shared" si="2"/>
        <v>46967</v>
      </c>
      <c r="T19" t="s">
        <v>10</v>
      </c>
      <c r="V19">
        <f t="shared" si="3"/>
        <v>2113</v>
      </c>
      <c r="W19">
        <f t="shared" si="3"/>
        <v>659</v>
      </c>
      <c r="X19">
        <f t="shared" si="3"/>
        <v>0</v>
      </c>
      <c r="Y19">
        <f t="shared" si="3"/>
        <v>-1822</v>
      </c>
      <c r="Z19">
        <f t="shared" si="3"/>
        <v>1487</v>
      </c>
      <c r="AA19">
        <f t="shared" si="3"/>
        <v>-1876</v>
      </c>
    </row>
    <row r="20" spans="2:27" x14ac:dyDescent="0.25">
      <c r="B20" t="s">
        <v>11</v>
      </c>
      <c r="D20">
        <v>14655</v>
      </c>
      <c r="E20">
        <v>14276</v>
      </c>
      <c r="F20">
        <v>14423</v>
      </c>
      <c r="G20">
        <v>14996</v>
      </c>
      <c r="H20">
        <v>13988</v>
      </c>
      <c r="I20">
        <v>13110</v>
      </c>
      <c r="L20">
        <f>SUM(D$17:D20)</f>
        <v>63735</v>
      </c>
      <c r="M20">
        <f>SUM(E$17:E20)</f>
        <v>61902</v>
      </c>
      <c r="N20">
        <f>SUM(F$17:F20)</f>
        <v>61390</v>
      </c>
      <c r="O20">
        <f>SUM(G$17:G20)</f>
        <v>60141</v>
      </c>
      <c r="P20">
        <f>SUM(H$17:H20)</f>
        <v>62442</v>
      </c>
      <c r="Q20">
        <f>SUM(I$17:I20)</f>
        <v>58201</v>
      </c>
      <c r="R20">
        <f t="shared" si="2"/>
        <v>61390</v>
      </c>
      <c r="T20" t="s">
        <v>11</v>
      </c>
      <c r="V20">
        <f t="shared" si="3"/>
        <v>2345</v>
      </c>
      <c r="W20">
        <f t="shared" si="3"/>
        <v>512</v>
      </c>
      <c r="X20">
        <f t="shared" si="3"/>
        <v>0</v>
      </c>
      <c r="Y20">
        <f t="shared" si="3"/>
        <v>-1249</v>
      </c>
      <c r="Z20">
        <f t="shared" si="3"/>
        <v>1052</v>
      </c>
      <c r="AA20">
        <f t="shared" si="3"/>
        <v>-3189</v>
      </c>
    </row>
    <row r="21" spans="2:27" x14ac:dyDescent="0.25">
      <c r="B21" t="s">
        <v>12</v>
      </c>
      <c r="D21">
        <v>17409</v>
      </c>
      <c r="E21">
        <v>15108</v>
      </c>
      <c r="F21">
        <v>13272</v>
      </c>
      <c r="G21">
        <v>14655</v>
      </c>
      <c r="H21">
        <v>14328</v>
      </c>
      <c r="I21">
        <v>13914</v>
      </c>
      <c r="L21">
        <f>SUM(D$17:D21)</f>
        <v>81144</v>
      </c>
      <c r="M21">
        <f>SUM(E$17:E21)</f>
        <v>77010</v>
      </c>
      <c r="N21">
        <f>SUM(F$17:F21)</f>
        <v>74662</v>
      </c>
      <c r="O21">
        <f>SUM(G$17:G21)</f>
        <v>74796</v>
      </c>
      <c r="P21">
        <f>SUM(H$17:H21)</f>
        <v>76770</v>
      </c>
      <c r="Q21">
        <f>SUM(I$17:I21)</f>
        <v>72115</v>
      </c>
      <c r="R21">
        <f t="shared" si="2"/>
        <v>74796</v>
      </c>
      <c r="T21" t="s">
        <v>12</v>
      </c>
      <c r="V21">
        <f t="shared" si="3"/>
        <v>6348</v>
      </c>
      <c r="W21">
        <f t="shared" si="3"/>
        <v>2214</v>
      </c>
      <c r="X21">
        <f t="shared" si="3"/>
        <v>-134</v>
      </c>
      <c r="Y21">
        <f t="shared" si="3"/>
        <v>0</v>
      </c>
      <c r="Z21">
        <f t="shared" si="3"/>
        <v>1974</v>
      </c>
      <c r="AA21">
        <f t="shared" si="3"/>
        <v>-2681</v>
      </c>
    </row>
    <row r="22" spans="2:27" x14ac:dyDescent="0.25">
      <c r="B22" t="s">
        <v>13</v>
      </c>
      <c r="D22">
        <v>21033</v>
      </c>
      <c r="E22">
        <v>16639</v>
      </c>
      <c r="F22">
        <v>13893</v>
      </c>
      <c r="G22">
        <v>13302</v>
      </c>
      <c r="H22">
        <v>13043</v>
      </c>
      <c r="I22">
        <v>14453</v>
      </c>
      <c r="L22">
        <f>SUM(D$17:D22)</f>
        <v>102177</v>
      </c>
      <c r="M22">
        <f>SUM(E$17:E22)</f>
        <v>93649</v>
      </c>
      <c r="N22">
        <f>SUM(F$17:F22)</f>
        <v>88555</v>
      </c>
      <c r="O22">
        <f>SUM(G$17:G22)</f>
        <v>88098</v>
      </c>
      <c r="P22">
        <f>SUM(H$17:H22)</f>
        <v>89813</v>
      </c>
      <c r="Q22">
        <f>SUM(I$17:I22)</f>
        <v>86568</v>
      </c>
      <c r="R22">
        <f t="shared" si="2"/>
        <v>88555</v>
      </c>
      <c r="T22" t="s">
        <v>13</v>
      </c>
      <c r="V22">
        <f t="shared" si="3"/>
        <v>13622</v>
      </c>
      <c r="W22">
        <f t="shared" si="3"/>
        <v>5094</v>
      </c>
      <c r="X22">
        <f t="shared" si="3"/>
        <v>0</v>
      </c>
      <c r="Y22">
        <f t="shared" si="3"/>
        <v>-457</v>
      </c>
      <c r="Z22">
        <f t="shared" si="3"/>
        <v>1258</v>
      </c>
      <c r="AA22">
        <f t="shared" si="3"/>
        <v>-1987</v>
      </c>
    </row>
    <row r="23" spans="2:27" x14ac:dyDescent="0.25">
      <c r="B23" t="s">
        <v>14</v>
      </c>
      <c r="D23">
        <v>18215</v>
      </c>
      <c r="E23">
        <v>15523</v>
      </c>
      <c r="F23">
        <v>14533</v>
      </c>
      <c r="G23">
        <v>15854</v>
      </c>
      <c r="H23">
        <v>14372</v>
      </c>
      <c r="I23">
        <v>14479</v>
      </c>
      <c r="L23">
        <f>SUM(D$17:D23)</f>
        <v>120392</v>
      </c>
      <c r="M23">
        <f>SUM(E$17:E23)</f>
        <v>109172</v>
      </c>
      <c r="N23">
        <f>SUM(F$17:F23)</f>
        <v>103088</v>
      </c>
      <c r="O23">
        <f>SUM(G$17:G23)</f>
        <v>103952</v>
      </c>
      <c r="P23">
        <f>SUM(H$17:H23)</f>
        <v>104185</v>
      </c>
      <c r="Q23">
        <f>SUM(I$17:I23)</f>
        <v>101047</v>
      </c>
      <c r="R23">
        <f t="shared" si="2"/>
        <v>103952</v>
      </c>
      <c r="T23" t="s">
        <v>14</v>
      </c>
      <c r="V23">
        <f t="shared" si="3"/>
        <v>16440</v>
      </c>
      <c r="W23">
        <f t="shared" si="3"/>
        <v>5220</v>
      </c>
      <c r="X23">
        <f t="shared" si="3"/>
        <v>-864</v>
      </c>
      <c r="Y23">
        <f t="shared" si="3"/>
        <v>0</v>
      </c>
      <c r="Z23">
        <f t="shared" si="3"/>
        <v>233</v>
      </c>
      <c r="AA23">
        <f t="shared" si="3"/>
        <v>-2905</v>
      </c>
    </row>
    <row r="24" spans="2:27" x14ac:dyDescent="0.25">
      <c r="B24" t="s">
        <v>15</v>
      </c>
      <c r="D24">
        <v>17830</v>
      </c>
      <c r="E24">
        <v>14952</v>
      </c>
      <c r="F24">
        <v>13301</v>
      </c>
      <c r="G24">
        <v>13983</v>
      </c>
      <c r="H24">
        <v>14162</v>
      </c>
      <c r="I24">
        <v>15580</v>
      </c>
      <c r="L24">
        <f>SUM(D$17:D24)</f>
        <v>138222</v>
      </c>
      <c r="M24">
        <f>SUM(E$17:E24)</f>
        <v>124124</v>
      </c>
      <c r="N24">
        <f>SUM(F$17:F24)</f>
        <v>116389</v>
      </c>
      <c r="O24">
        <f>SUM(G$17:G24)</f>
        <v>117935</v>
      </c>
      <c r="P24">
        <f>SUM(H$17:H24)</f>
        <v>118347</v>
      </c>
      <c r="Q24">
        <f>SUM(I$17:I24)</f>
        <v>116627</v>
      </c>
      <c r="R24">
        <f t="shared" si="2"/>
        <v>117935</v>
      </c>
      <c r="T24" t="s">
        <v>15</v>
      </c>
      <c r="V24">
        <f t="shared" si="3"/>
        <v>20287</v>
      </c>
      <c r="W24">
        <f t="shared" si="3"/>
        <v>6189</v>
      </c>
      <c r="X24">
        <f t="shared" si="3"/>
        <v>-1546</v>
      </c>
      <c r="Y24">
        <f t="shared" si="3"/>
        <v>0</v>
      </c>
      <c r="Z24">
        <f t="shared" si="3"/>
        <v>412</v>
      </c>
      <c r="AA24">
        <f t="shared" si="3"/>
        <v>-1308</v>
      </c>
    </row>
    <row r="25" spans="2:27" x14ac:dyDescent="0.25">
      <c r="B25" t="s">
        <v>16</v>
      </c>
      <c r="D25">
        <v>16505</v>
      </c>
      <c r="E25">
        <v>13894</v>
      </c>
      <c r="F25">
        <v>13876</v>
      </c>
      <c r="G25">
        <v>13866</v>
      </c>
      <c r="H25">
        <v>12886</v>
      </c>
      <c r="I25">
        <v>13436</v>
      </c>
      <c r="L25">
        <f>SUM(D$17:D25)</f>
        <v>154727</v>
      </c>
      <c r="M25">
        <f>SUM(E$17:E25)</f>
        <v>138018</v>
      </c>
      <c r="N25">
        <f>SUM(F$17:F25)</f>
        <v>130265</v>
      </c>
      <c r="O25">
        <f>SUM(G$17:G25)</f>
        <v>131801</v>
      </c>
      <c r="P25">
        <f>SUM(H$17:H25)</f>
        <v>131233</v>
      </c>
      <c r="Q25">
        <f>SUM(I$17:I25)</f>
        <v>130063</v>
      </c>
      <c r="R25">
        <f t="shared" si="2"/>
        <v>131233</v>
      </c>
      <c r="T25" t="s">
        <v>16</v>
      </c>
      <c r="V25">
        <f t="shared" si="3"/>
        <v>23494</v>
      </c>
      <c r="W25">
        <f t="shared" si="3"/>
        <v>6785</v>
      </c>
      <c r="X25">
        <f t="shared" si="3"/>
        <v>-968</v>
      </c>
      <c r="Y25">
        <f t="shared" si="3"/>
        <v>568</v>
      </c>
      <c r="Z25">
        <f t="shared" si="3"/>
        <v>0</v>
      </c>
      <c r="AA25">
        <f t="shared" si="3"/>
        <v>-1170</v>
      </c>
    </row>
    <row r="26" spans="2:27" x14ac:dyDescent="0.25">
      <c r="B26" t="s">
        <v>17</v>
      </c>
      <c r="D26">
        <v>17099</v>
      </c>
      <c r="E26">
        <v>14415</v>
      </c>
      <c r="F26">
        <v>13542</v>
      </c>
      <c r="G26">
        <v>15350</v>
      </c>
      <c r="H26">
        <v>14922</v>
      </c>
      <c r="I26">
        <v>13710</v>
      </c>
      <c r="L26">
        <f>SUM(D$17:D26)</f>
        <v>171826</v>
      </c>
      <c r="M26">
        <f>SUM(E$17:E26)</f>
        <v>152433</v>
      </c>
      <c r="N26">
        <f>SUM(F$17:F26)</f>
        <v>143807</v>
      </c>
      <c r="O26">
        <f>SUM(G$17:G26)</f>
        <v>147151</v>
      </c>
      <c r="P26">
        <f>SUM(H$17:H26)</f>
        <v>146155</v>
      </c>
      <c r="Q26">
        <f>SUM(I$17:I26)</f>
        <v>143773</v>
      </c>
      <c r="R26">
        <f t="shared" si="2"/>
        <v>146155</v>
      </c>
      <c r="T26" t="s">
        <v>17</v>
      </c>
      <c r="V26">
        <f t="shared" si="3"/>
        <v>25671</v>
      </c>
      <c r="W26">
        <f t="shared" si="3"/>
        <v>6278</v>
      </c>
      <c r="X26">
        <f t="shared" si="3"/>
        <v>-2348</v>
      </c>
      <c r="Y26">
        <f t="shared" si="3"/>
        <v>996</v>
      </c>
      <c r="Z26">
        <f t="shared" si="3"/>
        <v>0</v>
      </c>
      <c r="AA26">
        <f t="shared" si="3"/>
        <v>-2382</v>
      </c>
    </row>
    <row r="27" spans="2:27" x14ac:dyDescent="0.25">
      <c r="B27" t="s">
        <v>18</v>
      </c>
      <c r="D27">
        <v>17719</v>
      </c>
      <c r="E27">
        <v>15560</v>
      </c>
      <c r="F27">
        <v>14141</v>
      </c>
      <c r="G27">
        <v>13739</v>
      </c>
      <c r="H27">
        <v>13680</v>
      </c>
      <c r="I27">
        <v>13632</v>
      </c>
      <c r="L27">
        <f>SUM(D$17:D27)</f>
        <v>189545</v>
      </c>
      <c r="M27">
        <f>SUM(E$17:E27)</f>
        <v>167993</v>
      </c>
      <c r="N27">
        <f>SUM(F$17:F27)</f>
        <v>157948</v>
      </c>
      <c r="O27">
        <f>SUM(G$17:G27)</f>
        <v>160890</v>
      </c>
      <c r="P27">
        <f>SUM(H$17:H27)</f>
        <v>159835</v>
      </c>
      <c r="Q27">
        <f>SUM(I$17:I27)</f>
        <v>157405</v>
      </c>
      <c r="R27">
        <f t="shared" si="2"/>
        <v>159835</v>
      </c>
      <c r="T27" t="s">
        <v>18</v>
      </c>
      <c r="V27">
        <f t="shared" si="3"/>
        <v>29710</v>
      </c>
      <c r="W27">
        <f t="shared" si="3"/>
        <v>8158</v>
      </c>
      <c r="X27">
        <f t="shared" si="3"/>
        <v>-1887</v>
      </c>
      <c r="Y27">
        <f t="shared" si="3"/>
        <v>1055</v>
      </c>
      <c r="Z27">
        <f t="shared" si="3"/>
        <v>0</v>
      </c>
      <c r="AA27">
        <f t="shared" si="3"/>
        <v>-2430</v>
      </c>
    </row>
    <row r="28" spans="2:27" x14ac:dyDescent="0.25">
      <c r="B28" t="s">
        <v>19</v>
      </c>
      <c r="D28">
        <v>17685</v>
      </c>
      <c r="E28">
        <v>15739</v>
      </c>
      <c r="F28">
        <v>15208</v>
      </c>
      <c r="G28">
        <v>15406</v>
      </c>
      <c r="H28">
        <v>12949</v>
      </c>
      <c r="I28">
        <v>13837</v>
      </c>
      <c r="L28">
        <f>SUM(D$17:D28)</f>
        <v>207230</v>
      </c>
      <c r="M28">
        <f>SUM(E$17:E28)</f>
        <v>183732</v>
      </c>
      <c r="N28">
        <f>SUM(F$17:F28)</f>
        <v>173156</v>
      </c>
      <c r="O28">
        <f>SUM(G$17:G28)</f>
        <v>176296</v>
      </c>
      <c r="P28">
        <f>SUM(H$17:H28)</f>
        <v>172784</v>
      </c>
      <c r="Q28">
        <f>SUM(I$17:I28)</f>
        <v>171242</v>
      </c>
      <c r="R28">
        <f t="shared" si="2"/>
        <v>173156</v>
      </c>
      <c r="T28" t="s">
        <v>19</v>
      </c>
      <c r="V28">
        <f t="shared" si="3"/>
        <v>34074</v>
      </c>
      <c r="W28">
        <f t="shared" si="3"/>
        <v>10576</v>
      </c>
      <c r="X28">
        <f t="shared" si="3"/>
        <v>0</v>
      </c>
      <c r="Y28">
        <f t="shared" si="3"/>
        <v>3140</v>
      </c>
      <c r="Z28">
        <f t="shared" si="3"/>
        <v>-372</v>
      </c>
      <c r="AA28">
        <f t="shared" si="3"/>
        <v>-1914</v>
      </c>
    </row>
    <row r="31" spans="2:27" x14ac:dyDescent="0.25">
      <c r="B31" s="3" t="s">
        <v>183</v>
      </c>
    </row>
  </sheetData>
  <hyperlinks>
    <hyperlink ref="A1" location="home!A1" display="home" xr:uid="{96DE953F-0DD9-4E7A-AA82-1A21C6C1E77E}"/>
    <hyperlink ref="B31" r:id="rId1" xr:uid="{4A5A75F8-07D9-4FFF-A6E0-93756312C02D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2"/>
  <sheetViews>
    <sheetView workbookViewId="0">
      <selection activeCell="B17" sqref="B17:B28"/>
    </sheetView>
  </sheetViews>
  <sheetFormatPr baseColWidth="10" defaultRowHeight="15" x14ac:dyDescent="0.25"/>
  <sheetData>
    <row r="1" spans="1:27" x14ac:dyDescent="0.25">
      <c r="A1" s="3" t="s">
        <v>59</v>
      </c>
      <c r="B1" t="s">
        <v>23</v>
      </c>
      <c r="C1" t="s">
        <v>129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129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129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</row>
    <row r="2" spans="1:27" x14ac:dyDescent="0.25">
      <c r="B2" t="s">
        <v>8</v>
      </c>
      <c r="C2">
        <v>56600</v>
      </c>
      <c r="D2">
        <v>60500</v>
      </c>
      <c r="E2">
        <v>53993</v>
      </c>
      <c r="F2">
        <v>62199</v>
      </c>
      <c r="G2">
        <v>63179</v>
      </c>
      <c r="H2">
        <v>62976</v>
      </c>
      <c r="I2">
        <v>63379</v>
      </c>
      <c r="K2">
        <f>SUM(C$2:C2)</f>
        <v>56600</v>
      </c>
      <c r="L2">
        <f>SUM(D$2:D2)</f>
        <v>60500</v>
      </c>
      <c r="M2">
        <f>SUM(E$2:E2)</f>
        <v>53993</v>
      </c>
      <c r="N2">
        <f>SUM(F$2:F2)</f>
        <v>62199</v>
      </c>
      <c r="O2">
        <f>SUM(G$2:G2)</f>
        <v>63179</v>
      </c>
      <c r="P2">
        <f>SUM(H$2:H2)</f>
        <v>62976</v>
      </c>
      <c r="Q2">
        <f>SUM(I$2:I2)</f>
        <v>63379</v>
      </c>
      <c r="R2">
        <f>MEDIAN(M2:Q2)</f>
        <v>62976</v>
      </c>
      <c r="T2" t="s">
        <v>8</v>
      </c>
      <c r="U2">
        <f t="shared" ref="U2:V13" si="0">K2-$R2</f>
        <v>-6376</v>
      </c>
      <c r="V2">
        <f t="shared" si="0"/>
        <v>-2476</v>
      </c>
      <c r="W2">
        <f t="shared" ref="W2:W10" si="1">M2-$R2</f>
        <v>-8983</v>
      </c>
      <c r="X2">
        <f t="shared" ref="X2:X10" si="2">N2-$R2</f>
        <v>-777</v>
      </c>
      <c r="Y2">
        <f t="shared" ref="Y2:Y10" si="3">O2-$R2</f>
        <v>203</v>
      </c>
      <c r="Z2">
        <f t="shared" ref="Z2:Z10" si="4">P2-$R2</f>
        <v>0</v>
      </c>
      <c r="AA2">
        <f t="shared" ref="AA2:AA10" si="5">Q2-$R2</f>
        <v>403</v>
      </c>
    </row>
    <row r="3" spans="1:27" x14ac:dyDescent="0.25">
      <c r="B3" t="s">
        <v>9</v>
      </c>
      <c r="D3">
        <v>56100</v>
      </c>
      <c r="E3">
        <v>52225</v>
      </c>
      <c r="F3">
        <v>56612</v>
      </c>
      <c r="G3">
        <v>54876</v>
      </c>
      <c r="H3">
        <v>55725</v>
      </c>
      <c r="I3">
        <v>57910</v>
      </c>
      <c r="L3">
        <f>SUM(D$2:D3)</f>
        <v>116600</v>
      </c>
      <c r="M3">
        <f>SUM(E$2:E3)</f>
        <v>106218</v>
      </c>
      <c r="N3">
        <f>SUM(F$2:F3)</f>
        <v>118811</v>
      </c>
      <c r="O3">
        <f>SUM(G$2:G3)</f>
        <v>118055</v>
      </c>
      <c r="P3">
        <f>SUM(H$2:H3)</f>
        <v>118701</v>
      </c>
      <c r="Q3">
        <f>SUM(I$2:I3)</f>
        <v>121289</v>
      </c>
      <c r="R3">
        <f t="shared" ref="R3:R13" si="6">MEDIAN(M3:Q3)</f>
        <v>118701</v>
      </c>
      <c r="T3" t="s">
        <v>9</v>
      </c>
      <c r="V3">
        <f t="shared" si="0"/>
        <v>-2101</v>
      </c>
      <c r="W3">
        <f t="shared" si="1"/>
        <v>-12483</v>
      </c>
      <c r="X3">
        <f t="shared" si="2"/>
        <v>110</v>
      </c>
      <c r="Y3">
        <f t="shared" si="3"/>
        <v>-646</v>
      </c>
      <c r="Z3">
        <f t="shared" si="4"/>
        <v>0</v>
      </c>
      <c r="AA3">
        <f t="shared" si="5"/>
        <v>2588</v>
      </c>
    </row>
    <row r="4" spans="1:27" x14ac:dyDescent="0.25">
      <c r="B4" t="s">
        <v>10</v>
      </c>
      <c r="D4">
        <v>60500</v>
      </c>
      <c r="E4">
        <v>61431</v>
      </c>
      <c r="F4">
        <v>60823</v>
      </c>
      <c r="G4">
        <v>60025</v>
      </c>
      <c r="H4">
        <v>59731</v>
      </c>
      <c r="I4">
        <v>62021</v>
      </c>
      <c r="L4">
        <f>SUM(D$2:D4)</f>
        <v>177100</v>
      </c>
      <c r="M4">
        <f>SUM(E$2:E4)</f>
        <v>167649</v>
      </c>
      <c r="N4">
        <f>SUM(F$2:F4)</f>
        <v>179634</v>
      </c>
      <c r="O4">
        <f>SUM(G$2:G4)</f>
        <v>178080</v>
      </c>
      <c r="P4">
        <f>SUM(H$2:H4)</f>
        <v>178432</v>
      </c>
      <c r="Q4">
        <f>SUM(I$2:I4)</f>
        <v>183310</v>
      </c>
      <c r="R4">
        <f t="shared" si="6"/>
        <v>178432</v>
      </c>
      <c r="T4" t="s">
        <v>10</v>
      </c>
      <c r="V4">
        <f t="shared" si="0"/>
        <v>-1332</v>
      </c>
      <c r="W4">
        <f t="shared" si="1"/>
        <v>-10783</v>
      </c>
      <c r="X4">
        <f t="shared" si="2"/>
        <v>1202</v>
      </c>
      <c r="Y4">
        <f t="shared" si="3"/>
        <v>-352</v>
      </c>
      <c r="Z4">
        <f t="shared" si="4"/>
        <v>0</v>
      </c>
      <c r="AA4">
        <f t="shared" si="5"/>
        <v>4878</v>
      </c>
    </row>
    <row r="5" spans="1:27" x14ac:dyDescent="0.25">
      <c r="B5" t="s">
        <v>11</v>
      </c>
      <c r="D5">
        <v>57700</v>
      </c>
      <c r="E5">
        <v>60365</v>
      </c>
      <c r="F5">
        <v>57708</v>
      </c>
      <c r="G5">
        <v>59142</v>
      </c>
      <c r="H5">
        <v>58817</v>
      </c>
      <c r="I5">
        <v>60662</v>
      </c>
      <c r="L5">
        <f>SUM(D$2:D5)</f>
        <v>234800</v>
      </c>
      <c r="M5">
        <f>SUM(E$2:E5)</f>
        <v>228014</v>
      </c>
      <c r="N5">
        <f>SUM(F$2:F5)</f>
        <v>237342</v>
      </c>
      <c r="O5">
        <f>SUM(G$2:G5)</f>
        <v>237222</v>
      </c>
      <c r="P5">
        <f>SUM(H$2:H5)</f>
        <v>237249</v>
      </c>
      <c r="Q5">
        <f>SUM(I$2:I5)</f>
        <v>243972</v>
      </c>
      <c r="R5">
        <f t="shared" si="6"/>
        <v>237249</v>
      </c>
      <c r="T5" t="s">
        <v>11</v>
      </c>
      <c r="V5">
        <f t="shared" si="0"/>
        <v>-2449</v>
      </c>
      <c r="W5">
        <f t="shared" si="1"/>
        <v>-9235</v>
      </c>
      <c r="X5">
        <f t="shared" si="2"/>
        <v>93</v>
      </c>
      <c r="Y5">
        <f t="shared" si="3"/>
        <v>-27</v>
      </c>
      <c r="Z5">
        <f t="shared" si="4"/>
        <v>0</v>
      </c>
      <c r="AA5">
        <f t="shared" si="5"/>
        <v>6723</v>
      </c>
    </row>
    <row r="6" spans="1:27" x14ac:dyDescent="0.25">
      <c r="B6" t="s">
        <v>12</v>
      </c>
      <c r="D6">
        <v>62100</v>
      </c>
      <c r="E6">
        <v>61204</v>
      </c>
      <c r="F6">
        <v>62214</v>
      </c>
      <c r="G6">
        <v>63647</v>
      </c>
      <c r="H6">
        <v>64622</v>
      </c>
      <c r="I6">
        <v>65498</v>
      </c>
      <c r="L6">
        <f>SUM(D$2:D6)</f>
        <v>296900</v>
      </c>
      <c r="M6">
        <f>SUM(E$2:E6)</f>
        <v>289218</v>
      </c>
      <c r="N6">
        <f>SUM(F$2:F6)</f>
        <v>299556</v>
      </c>
      <c r="O6">
        <f>SUM(G$2:G6)</f>
        <v>300869</v>
      </c>
      <c r="P6">
        <f>SUM(H$2:H6)</f>
        <v>301871</v>
      </c>
      <c r="Q6">
        <f>SUM(I$2:I6)</f>
        <v>309470</v>
      </c>
      <c r="R6">
        <f t="shared" si="6"/>
        <v>300869</v>
      </c>
      <c r="T6" t="s">
        <v>12</v>
      </c>
      <c r="V6">
        <f t="shared" si="0"/>
        <v>-3969</v>
      </c>
      <c r="W6">
        <f t="shared" si="1"/>
        <v>-11651</v>
      </c>
      <c r="X6">
        <f t="shared" si="2"/>
        <v>-1313</v>
      </c>
      <c r="Y6">
        <f t="shared" si="3"/>
        <v>0</v>
      </c>
      <c r="Z6">
        <f t="shared" si="4"/>
        <v>1002</v>
      </c>
      <c r="AA6">
        <f t="shared" si="5"/>
        <v>8601</v>
      </c>
    </row>
    <row r="7" spans="1:27" x14ac:dyDescent="0.25">
      <c r="B7" t="s">
        <v>13</v>
      </c>
      <c r="D7">
        <v>61600</v>
      </c>
      <c r="E7">
        <v>60857</v>
      </c>
      <c r="F7">
        <v>61719</v>
      </c>
      <c r="G7">
        <v>62938</v>
      </c>
      <c r="H7">
        <v>63468</v>
      </c>
      <c r="I7">
        <v>63142</v>
      </c>
      <c r="L7">
        <f>SUM(D$2:D7)</f>
        <v>358500</v>
      </c>
      <c r="M7">
        <f>SUM(E$2:E7)</f>
        <v>350075</v>
      </c>
      <c r="N7">
        <f>SUM(F$2:F7)</f>
        <v>361275</v>
      </c>
      <c r="O7">
        <f>SUM(G$2:G7)</f>
        <v>363807</v>
      </c>
      <c r="P7">
        <f>SUM(H$2:H7)</f>
        <v>365339</v>
      </c>
      <c r="Q7">
        <f>SUM(I$2:I7)</f>
        <v>372612</v>
      </c>
      <c r="R7">
        <f t="shared" si="6"/>
        <v>363807</v>
      </c>
      <c r="T7" t="s">
        <v>13</v>
      </c>
      <c r="V7">
        <f t="shared" si="0"/>
        <v>-5307</v>
      </c>
      <c r="W7">
        <f t="shared" si="1"/>
        <v>-13732</v>
      </c>
      <c r="X7">
        <f t="shared" si="2"/>
        <v>-2532</v>
      </c>
      <c r="Y7">
        <f t="shared" si="3"/>
        <v>0</v>
      </c>
      <c r="Z7">
        <f t="shared" si="4"/>
        <v>1532</v>
      </c>
      <c r="AA7">
        <f t="shared" si="5"/>
        <v>8805</v>
      </c>
    </row>
    <row r="8" spans="1:27" x14ac:dyDescent="0.25">
      <c r="B8" t="s">
        <v>14</v>
      </c>
      <c r="D8">
        <v>64700</v>
      </c>
      <c r="E8">
        <v>66027</v>
      </c>
      <c r="F8">
        <v>65803</v>
      </c>
      <c r="G8">
        <v>67855</v>
      </c>
      <c r="H8">
        <v>68149</v>
      </c>
      <c r="I8">
        <v>68418</v>
      </c>
      <c r="L8">
        <f>SUM(D$2:D8)</f>
        <v>423200</v>
      </c>
      <c r="M8">
        <f>SUM(E$2:E8)</f>
        <v>416102</v>
      </c>
      <c r="N8">
        <f>SUM(F$2:F8)</f>
        <v>427078</v>
      </c>
      <c r="O8">
        <f>SUM(G$2:G8)</f>
        <v>431662</v>
      </c>
      <c r="P8">
        <f>SUM(H$2:H8)</f>
        <v>433488</v>
      </c>
      <c r="Q8">
        <f>SUM(I$2:I8)</f>
        <v>441030</v>
      </c>
      <c r="R8">
        <f t="shared" si="6"/>
        <v>431662</v>
      </c>
      <c r="T8" t="s">
        <v>14</v>
      </c>
      <c r="V8">
        <f t="shared" si="0"/>
        <v>-8462</v>
      </c>
      <c r="W8">
        <f t="shared" si="1"/>
        <v>-15560</v>
      </c>
      <c r="X8">
        <f t="shared" si="2"/>
        <v>-4584</v>
      </c>
      <c r="Y8">
        <f t="shared" si="3"/>
        <v>0</v>
      </c>
      <c r="Z8">
        <f t="shared" si="4"/>
        <v>1826</v>
      </c>
      <c r="AA8">
        <f t="shared" si="5"/>
        <v>9368</v>
      </c>
    </row>
    <row r="9" spans="1:27" x14ac:dyDescent="0.25">
      <c r="B9" t="s">
        <v>15</v>
      </c>
      <c r="D9">
        <v>64100</v>
      </c>
      <c r="E9">
        <v>65767</v>
      </c>
      <c r="F9">
        <v>63529</v>
      </c>
      <c r="G9">
        <v>66243</v>
      </c>
      <c r="H9">
        <v>67005</v>
      </c>
      <c r="I9">
        <v>67913</v>
      </c>
      <c r="L9">
        <f>SUM(D$2:D9)</f>
        <v>487300</v>
      </c>
      <c r="M9">
        <f>SUM(E$2:E9)</f>
        <v>481869</v>
      </c>
      <c r="N9">
        <f>SUM(F$2:F9)</f>
        <v>490607</v>
      </c>
      <c r="O9">
        <f>SUM(G$2:G9)</f>
        <v>497905</v>
      </c>
      <c r="P9">
        <f>SUM(H$2:H9)</f>
        <v>500493</v>
      </c>
      <c r="Q9">
        <f>SUM(I$2:I9)</f>
        <v>508943</v>
      </c>
      <c r="R9">
        <f t="shared" si="6"/>
        <v>497905</v>
      </c>
      <c r="T9" t="s">
        <v>15</v>
      </c>
      <c r="V9">
        <f t="shared" si="0"/>
        <v>-10605</v>
      </c>
      <c r="W9">
        <f t="shared" si="1"/>
        <v>-16036</v>
      </c>
      <c r="X9">
        <f t="shared" si="2"/>
        <v>-7298</v>
      </c>
      <c r="Y9">
        <f t="shared" si="3"/>
        <v>0</v>
      </c>
      <c r="Z9">
        <f t="shared" si="4"/>
        <v>2588</v>
      </c>
      <c r="AA9">
        <f t="shared" si="5"/>
        <v>11038</v>
      </c>
    </row>
    <row r="10" spans="1:27" x14ac:dyDescent="0.25">
      <c r="B10" t="s">
        <v>16</v>
      </c>
      <c r="D10">
        <v>60200</v>
      </c>
      <c r="E10">
        <v>65180</v>
      </c>
      <c r="F10">
        <v>62923</v>
      </c>
      <c r="G10">
        <v>64774</v>
      </c>
      <c r="H10">
        <v>65051</v>
      </c>
      <c r="I10">
        <v>65052</v>
      </c>
      <c r="L10">
        <f>SUM(D$2:D10)</f>
        <v>547500</v>
      </c>
      <c r="M10">
        <f>SUM(E$2:E10)</f>
        <v>547049</v>
      </c>
      <c r="N10">
        <f>SUM(F$2:F10)</f>
        <v>553530</v>
      </c>
      <c r="O10">
        <f>SUM(G$2:G10)</f>
        <v>562679</v>
      </c>
      <c r="P10">
        <f>SUM(H$2:H10)</f>
        <v>565544</v>
      </c>
      <c r="Q10">
        <f>SUM(I$2:I10)</f>
        <v>573995</v>
      </c>
      <c r="R10">
        <f t="shared" si="6"/>
        <v>562679</v>
      </c>
      <c r="T10" t="s">
        <v>16</v>
      </c>
      <c r="V10">
        <f t="shared" si="0"/>
        <v>-15179</v>
      </c>
      <c r="W10">
        <f t="shared" si="1"/>
        <v>-15630</v>
      </c>
      <c r="X10">
        <f t="shared" si="2"/>
        <v>-9149</v>
      </c>
      <c r="Y10">
        <f t="shared" si="3"/>
        <v>0</v>
      </c>
      <c r="Z10">
        <f t="shared" si="4"/>
        <v>2865</v>
      </c>
      <c r="AA10">
        <f t="shared" si="5"/>
        <v>11316</v>
      </c>
    </row>
    <row r="11" spans="1:27" x14ac:dyDescent="0.25">
      <c r="B11" t="s">
        <v>17</v>
      </c>
      <c r="D11">
        <v>60400</v>
      </c>
      <c r="E11">
        <v>67160</v>
      </c>
      <c r="F11">
        <v>64085</v>
      </c>
      <c r="G11">
        <v>65872</v>
      </c>
      <c r="H11">
        <v>66869</v>
      </c>
      <c r="I11">
        <v>67352</v>
      </c>
      <c r="L11">
        <f>SUM(D$2:D11)</f>
        <v>607900</v>
      </c>
      <c r="M11">
        <f>SUM(E$2:E11)</f>
        <v>614209</v>
      </c>
      <c r="N11">
        <f>SUM(F$2:F11)</f>
        <v>617615</v>
      </c>
      <c r="O11">
        <f>SUM(G$2:G11)</f>
        <v>628551</v>
      </c>
      <c r="P11">
        <f>SUM(H$2:H11)</f>
        <v>632413</v>
      </c>
      <c r="Q11">
        <f>SUM(I$2:I11)</f>
        <v>641347</v>
      </c>
      <c r="R11">
        <f t="shared" si="6"/>
        <v>628551</v>
      </c>
      <c r="T11" t="s">
        <v>17</v>
      </c>
      <c r="V11">
        <f t="shared" si="0"/>
        <v>-20651</v>
      </c>
      <c r="W11">
        <f t="shared" ref="W11:AA13" si="7">M11-$R11</f>
        <v>-14342</v>
      </c>
      <c r="X11">
        <f t="shared" si="7"/>
        <v>-10936</v>
      </c>
      <c r="Y11">
        <f t="shared" si="7"/>
        <v>0</v>
      </c>
      <c r="Z11">
        <f t="shared" si="7"/>
        <v>3862</v>
      </c>
      <c r="AA11">
        <f t="shared" si="7"/>
        <v>12796</v>
      </c>
    </row>
    <row r="12" spans="1:27" x14ac:dyDescent="0.25">
      <c r="B12" t="s">
        <v>18</v>
      </c>
      <c r="D12">
        <v>59300</v>
      </c>
      <c r="E12">
        <v>63232</v>
      </c>
      <c r="F12">
        <v>59186</v>
      </c>
      <c r="G12">
        <v>61855</v>
      </c>
      <c r="H12">
        <v>63041</v>
      </c>
      <c r="I12">
        <v>64048</v>
      </c>
      <c r="L12">
        <f>SUM(D$2:D12)</f>
        <v>667200</v>
      </c>
      <c r="M12">
        <f>SUM(E$2:E12)</f>
        <v>677441</v>
      </c>
      <c r="N12">
        <f>SUM(F$2:F12)</f>
        <v>676801</v>
      </c>
      <c r="O12">
        <f>SUM(G$2:G12)</f>
        <v>690406</v>
      </c>
      <c r="P12">
        <f>SUM(H$2:H12)</f>
        <v>695454</v>
      </c>
      <c r="Q12">
        <f>SUM(I$2:I12)</f>
        <v>705395</v>
      </c>
      <c r="R12">
        <f t="shared" si="6"/>
        <v>690406</v>
      </c>
      <c r="T12" t="s">
        <v>18</v>
      </c>
      <c r="V12">
        <f t="shared" si="0"/>
        <v>-23206</v>
      </c>
      <c r="W12">
        <f t="shared" si="7"/>
        <v>-12965</v>
      </c>
      <c r="X12">
        <f t="shared" si="7"/>
        <v>-13605</v>
      </c>
      <c r="Y12">
        <f t="shared" si="7"/>
        <v>0</v>
      </c>
      <c r="Z12">
        <f t="shared" si="7"/>
        <v>5048</v>
      </c>
      <c r="AA12">
        <f t="shared" si="7"/>
        <v>14989</v>
      </c>
    </row>
    <row r="13" spans="1:27" x14ac:dyDescent="0.25">
      <c r="B13" t="s">
        <v>19</v>
      </c>
      <c r="D13">
        <v>59000</v>
      </c>
      <c r="E13">
        <v>64611</v>
      </c>
      <c r="F13">
        <v>58395</v>
      </c>
      <c r="G13">
        <v>62977</v>
      </c>
      <c r="H13">
        <v>63136</v>
      </c>
      <c r="I13">
        <v>64158</v>
      </c>
      <c r="L13">
        <f>SUM(D$2:D13)</f>
        <v>726200</v>
      </c>
      <c r="M13">
        <f>SUM(E$2:E13)</f>
        <v>742052</v>
      </c>
      <c r="N13">
        <f>SUM(F$2:F13)</f>
        <v>735196</v>
      </c>
      <c r="O13">
        <f>SUM(G$2:G13)</f>
        <v>753383</v>
      </c>
      <c r="P13">
        <f>SUM(H$2:H13)</f>
        <v>758590</v>
      </c>
      <c r="Q13">
        <f>SUM(I$2:I13)</f>
        <v>769553</v>
      </c>
      <c r="R13">
        <f t="shared" si="6"/>
        <v>753383</v>
      </c>
      <c r="T13" t="s">
        <v>19</v>
      </c>
      <c r="V13">
        <f t="shared" si="0"/>
        <v>-27183</v>
      </c>
      <c r="W13">
        <f t="shared" si="7"/>
        <v>-11331</v>
      </c>
      <c r="X13">
        <f t="shared" si="7"/>
        <v>-18187</v>
      </c>
      <c r="Y13">
        <f t="shared" si="7"/>
        <v>0</v>
      </c>
      <c r="Z13">
        <f t="shared" si="7"/>
        <v>5207</v>
      </c>
      <c r="AA13">
        <f t="shared" si="7"/>
        <v>16170</v>
      </c>
    </row>
    <row r="16" spans="1:27" x14ac:dyDescent="0.25">
      <c r="B16" t="s">
        <v>22</v>
      </c>
      <c r="C16" t="s">
        <v>129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129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129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62800</v>
      </c>
      <c r="D17">
        <v>66800</v>
      </c>
      <c r="E17">
        <v>66778</v>
      </c>
      <c r="F17">
        <v>57355</v>
      </c>
      <c r="G17">
        <v>60410</v>
      </c>
      <c r="H17">
        <v>59774</v>
      </c>
      <c r="I17">
        <v>68145</v>
      </c>
      <c r="K17">
        <f>SUM(C$17:C17)</f>
        <v>62800</v>
      </c>
      <c r="L17">
        <f>SUM(D$17:D17)</f>
        <v>66800</v>
      </c>
      <c r="M17">
        <f>SUM(E$17:E17)</f>
        <v>66778</v>
      </c>
      <c r="N17">
        <f>SUM(F$17:F17)</f>
        <v>57355</v>
      </c>
      <c r="O17">
        <f>SUM(G$17:G17)</f>
        <v>60410</v>
      </c>
      <c r="P17">
        <f>SUM(H$17:H17)</f>
        <v>59774</v>
      </c>
      <c r="Q17">
        <f>SUM(I$17:I17)</f>
        <v>68145</v>
      </c>
      <c r="R17">
        <f>MEDIAN(M17:Q17)</f>
        <v>60410</v>
      </c>
      <c r="T17" t="s">
        <v>8</v>
      </c>
      <c r="U17">
        <f t="shared" ref="U17:V28" si="8">K17-$R17</f>
        <v>2390</v>
      </c>
      <c r="V17">
        <f t="shared" si="8"/>
        <v>6390</v>
      </c>
      <c r="W17">
        <f t="shared" ref="W17:W26" si="9">M17-$R17</f>
        <v>6368</v>
      </c>
      <c r="X17">
        <f t="shared" ref="X17:X26" si="10">N17-$R17</f>
        <v>-3055</v>
      </c>
      <c r="Y17">
        <f t="shared" ref="Y17:Y26" si="11">O17-$R17</f>
        <v>0</v>
      </c>
      <c r="Z17">
        <f t="shared" ref="Z17:Z26" si="12">P17-$R17</f>
        <v>-636</v>
      </c>
      <c r="AA17">
        <f t="shared" ref="AA17:AA26" si="13">Q17-$R17</f>
        <v>7735</v>
      </c>
    </row>
    <row r="18" spans="2:27" x14ac:dyDescent="0.25">
      <c r="B18" t="s">
        <v>9</v>
      </c>
      <c r="D18">
        <v>57100</v>
      </c>
      <c r="E18">
        <v>57262</v>
      </c>
      <c r="F18">
        <v>51413</v>
      </c>
      <c r="G18">
        <v>55837</v>
      </c>
      <c r="H18">
        <v>52175</v>
      </c>
      <c r="I18">
        <v>52538</v>
      </c>
      <c r="L18">
        <f>SUM(D$17:D18)</f>
        <v>123900</v>
      </c>
      <c r="M18">
        <f>SUM(E$17:E18)</f>
        <v>124040</v>
      </c>
      <c r="N18">
        <f>SUM(F$17:F18)</f>
        <v>108768</v>
      </c>
      <c r="O18">
        <f>SUM(G$17:G18)</f>
        <v>116247</v>
      </c>
      <c r="P18">
        <f>SUM(H$17:H18)</f>
        <v>111949</v>
      </c>
      <c r="Q18">
        <f>SUM(I$17:I18)</f>
        <v>120683</v>
      </c>
      <c r="R18">
        <f t="shared" ref="R18:R28" si="14">MEDIAN(M18:Q18)</f>
        <v>116247</v>
      </c>
      <c r="T18" t="s">
        <v>9</v>
      </c>
      <c r="V18">
        <f t="shared" si="8"/>
        <v>7653</v>
      </c>
      <c r="W18">
        <f t="shared" si="9"/>
        <v>7793</v>
      </c>
      <c r="X18">
        <f t="shared" si="10"/>
        <v>-7479</v>
      </c>
      <c r="Y18">
        <f t="shared" si="11"/>
        <v>0</v>
      </c>
      <c r="Z18">
        <f t="shared" si="12"/>
        <v>-4298</v>
      </c>
      <c r="AA18">
        <f t="shared" si="13"/>
        <v>4436</v>
      </c>
    </row>
    <row r="19" spans="2:27" x14ac:dyDescent="0.25">
      <c r="B19" t="s">
        <v>10</v>
      </c>
      <c r="D19">
        <v>57300</v>
      </c>
      <c r="E19">
        <v>58660</v>
      </c>
      <c r="F19">
        <v>63128</v>
      </c>
      <c r="G19">
        <v>53630</v>
      </c>
      <c r="H19">
        <v>60391</v>
      </c>
      <c r="I19">
        <v>50251</v>
      </c>
      <c r="L19">
        <f>SUM(D$17:D19)</f>
        <v>181200</v>
      </c>
      <c r="M19">
        <f>SUM(E$17:E19)</f>
        <v>182700</v>
      </c>
      <c r="N19">
        <f>SUM(F$17:F19)</f>
        <v>171896</v>
      </c>
      <c r="O19">
        <f>SUM(G$17:G19)</f>
        <v>169877</v>
      </c>
      <c r="P19">
        <f>SUM(H$17:H19)</f>
        <v>172340</v>
      </c>
      <c r="Q19">
        <f>SUM(I$17:I19)</f>
        <v>170934</v>
      </c>
      <c r="R19">
        <f t="shared" si="14"/>
        <v>171896</v>
      </c>
      <c r="T19" t="s">
        <v>10</v>
      </c>
      <c r="V19">
        <f t="shared" si="8"/>
        <v>9304</v>
      </c>
      <c r="W19">
        <f t="shared" si="9"/>
        <v>10804</v>
      </c>
      <c r="X19">
        <f t="shared" si="10"/>
        <v>0</v>
      </c>
      <c r="Y19">
        <f t="shared" si="11"/>
        <v>-2019</v>
      </c>
      <c r="Z19">
        <f t="shared" si="12"/>
        <v>444</v>
      </c>
      <c r="AA19">
        <f t="shared" si="13"/>
        <v>-962</v>
      </c>
    </row>
    <row r="20" spans="2:27" x14ac:dyDescent="0.25">
      <c r="B20" t="s">
        <v>11</v>
      </c>
      <c r="D20">
        <v>56200</v>
      </c>
      <c r="E20">
        <v>57387</v>
      </c>
      <c r="F20">
        <v>66948</v>
      </c>
      <c r="G20">
        <v>49160</v>
      </c>
      <c r="H20">
        <v>50416</v>
      </c>
      <c r="I20">
        <v>47025</v>
      </c>
      <c r="L20">
        <f>SUM(D$17:D20)</f>
        <v>237400</v>
      </c>
      <c r="M20">
        <f>SUM(E$17:E20)</f>
        <v>240087</v>
      </c>
      <c r="N20">
        <f>SUM(F$17:F20)</f>
        <v>238844</v>
      </c>
      <c r="O20">
        <f>SUM(G$17:G20)</f>
        <v>219037</v>
      </c>
      <c r="P20">
        <f>SUM(H$17:H20)</f>
        <v>222756</v>
      </c>
      <c r="Q20">
        <f>SUM(I$17:I20)</f>
        <v>217959</v>
      </c>
      <c r="R20">
        <f t="shared" si="14"/>
        <v>222756</v>
      </c>
      <c r="T20" t="s">
        <v>11</v>
      </c>
      <c r="V20">
        <f t="shared" si="8"/>
        <v>14644</v>
      </c>
      <c r="W20">
        <f t="shared" si="9"/>
        <v>17331</v>
      </c>
      <c r="X20">
        <f t="shared" si="10"/>
        <v>16088</v>
      </c>
      <c r="Y20">
        <f t="shared" si="11"/>
        <v>-3719</v>
      </c>
      <c r="Z20">
        <f t="shared" si="12"/>
        <v>0</v>
      </c>
      <c r="AA20">
        <f t="shared" si="13"/>
        <v>-4797</v>
      </c>
    </row>
    <row r="21" spans="2:27" x14ac:dyDescent="0.25">
      <c r="B21" t="s">
        <v>12</v>
      </c>
      <c r="D21">
        <v>51300</v>
      </c>
      <c r="E21">
        <v>52604</v>
      </c>
      <c r="F21">
        <v>49140</v>
      </c>
      <c r="G21">
        <v>49100</v>
      </c>
      <c r="H21">
        <v>47841</v>
      </c>
      <c r="I21">
        <v>48389</v>
      </c>
      <c r="L21">
        <f>SUM(D$17:D21)</f>
        <v>288700</v>
      </c>
      <c r="M21">
        <f>SUM(E$17:E21)</f>
        <v>292691</v>
      </c>
      <c r="N21">
        <f>SUM(F$17:F21)</f>
        <v>287984</v>
      </c>
      <c r="O21">
        <f>SUM(G$17:G21)</f>
        <v>268137</v>
      </c>
      <c r="P21">
        <f>SUM(H$17:H21)</f>
        <v>270597</v>
      </c>
      <c r="Q21">
        <f>SUM(I$17:I21)</f>
        <v>266348</v>
      </c>
      <c r="R21">
        <f t="shared" si="14"/>
        <v>270597</v>
      </c>
      <c r="T21" t="s">
        <v>12</v>
      </c>
      <c r="V21">
        <f t="shared" si="8"/>
        <v>18103</v>
      </c>
      <c r="W21">
        <f t="shared" si="9"/>
        <v>22094</v>
      </c>
      <c r="X21">
        <f t="shared" si="10"/>
        <v>17387</v>
      </c>
      <c r="Y21">
        <f t="shared" si="11"/>
        <v>-2460</v>
      </c>
      <c r="Z21">
        <f t="shared" si="12"/>
        <v>0</v>
      </c>
      <c r="AA21">
        <f t="shared" si="13"/>
        <v>-4249</v>
      </c>
    </row>
    <row r="22" spans="2:27" x14ac:dyDescent="0.25">
      <c r="B22" t="s">
        <v>13</v>
      </c>
      <c r="D22">
        <v>48400</v>
      </c>
      <c r="E22">
        <v>46221</v>
      </c>
      <c r="F22">
        <v>46295</v>
      </c>
      <c r="G22">
        <v>46468</v>
      </c>
      <c r="H22">
        <v>45027</v>
      </c>
      <c r="I22">
        <v>44393</v>
      </c>
      <c r="L22">
        <f>SUM(D$17:D22)</f>
        <v>337100</v>
      </c>
      <c r="M22">
        <f>SUM(E$17:E22)</f>
        <v>338912</v>
      </c>
      <c r="N22">
        <f>SUM(F$17:F22)</f>
        <v>334279</v>
      </c>
      <c r="O22">
        <f>SUM(G$17:G22)</f>
        <v>314605</v>
      </c>
      <c r="P22">
        <f>SUM(H$17:H22)</f>
        <v>315624</v>
      </c>
      <c r="Q22">
        <f>SUM(I$17:I22)</f>
        <v>310741</v>
      </c>
      <c r="R22">
        <f t="shared" si="14"/>
        <v>315624</v>
      </c>
      <c r="T22" t="s">
        <v>13</v>
      </c>
      <c r="V22">
        <f t="shared" si="8"/>
        <v>21476</v>
      </c>
      <c r="W22">
        <f t="shared" si="9"/>
        <v>23288</v>
      </c>
      <c r="X22">
        <f t="shared" si="10"/>
        <v>18655</v>
      </c>
      <c r="Y22">
        <f t="shared" si="11"/>
        <v>-1019</v>
      </c>
      <c r="Z22">
        <f t="shared" si="12"/>
        <v>0</v>
      </c>
      <c r="AA22">
        <f t="shared" si="13"/>
        <v>-4883</v>
      </c>
    </row>
    <row r="23" spans="2:27" x14ac:dyDescent="0.25">
      <c r="B23" t="s">
        <v>14</v>
      </c>
      <c r="D23">
        <v>54700</v>
      </c>
      <c r="E23">
        <v>48754</v>
      </c>
      <c r="F23">
        <v>47220</v>
      </c>
      <c r="G23">
        <v>48128</v>
      </c>
      <c r="H23">
        <v>48331</v>
      </c>
      <c r="I23">
        <v>46349</v>
      </c>
      <c r="L23">
        <f>SUM(D$17:D23)</f>
        <v>391800</v>
      </c>
      <c r="M23">
        <f>SUM(E$17:E23)</f>
        <v>387666</v>
      </c>
      <c r="N23">
        <f>SUM(F$17:F23)</f>
        <v>381499</v>
      </c>
      <c r="O23">
        <f>SUM(G$17:G23)</f>
        <v>362733</v>
      </c>
      <c r="P23">
        <f>SUM(H$17:H23)</f>
        <v>363955</v>
      </c>
      <c r="Q23">
        <f>SUM(I$17:I23)</f>
        <v>357090</v>
      </c>
      <c r="R23">
        <f t="shared" si="14"/>
        <v>363955</v>
      </c>
      <c r="T23" t="s">
        <v>14</v>
      </c>
      <c r="V23">
        <f t="shared" si="8"/>
        <v>27845</v>
      </c>
      <c r="W23">
        <f t="shared" si="9"/>
        <v>23711</v>
      </c>
      <c r="X23">
        <f t="shared" si="10"/>
        <v>17544</v>
      </c>
      <c r="Y23">
        <f t="shared" si="11"/>
        <v>-1222</v>
      </c>
      <c r="Z23">
        <f t="shared" si="12"/>
        <v>0</v>
      </c>
      <c r="AA23">
        <f t="shared" si="13"/>
        <v>-6865</v>
      </c>
    </row>
    <row r="24" spans="2:27" x14ac:dyDescent="0.25">
      <c r="B24" t="s">
        <v>15</v>
      </c>
      <c r="D24">
        <v>52800</v>
      </c>
      <c r="E24">
        <v>51649</v>
      </c>
      <c r="F24">
        <v>49317</v>
      </c>
      <c r="G24">
        <v>47056</v>
      </c>
      <c r="H24">
        <v>47176</v>
      </c>
      <c r="I24">
        <v>46640</v>
      </c>
      <c r="L24">
        <f>SUM(D$17:D24)</f>
        <v>444600</v>
      </c>
      <c r="M24">
        <f>SUM(E$17:E24)</f>
        <v>439315</v>
      </c>
      <c r="N24">
        <f>SUM(F$17:F24)</f>
        <v>430816</v>
      </c>
      <c r="O24">
        <f>SUM(G$17:G24)</f>
        <v>409789</v>
      </c>
      <c r="P24">
        <f>SUM(H$17:H24)</f>
        <v>411131</v>
      </c>
      <c r="Q24">
        <f>SUM(I$17:I24)</f>
        <v>403730</v>
      </c>
      <c r="R24">
        <f t="shared" si="14"/>
        <v>411131</v>
      </c>
      <c r="T24" t="s">
        <v>15</v>
      </c>
      <c r="V24">
        <f t="shared" si="8"/>
        <v>33469</v>
      </c>
      <c r="W24">
        <f t="shared" si="9"/>
        <v>28184</v>
      </c>
      <c r="X24">
        <f t="shared" si="10"/>
        <v>19685</v>
      </c>
      <c r="Y24">
        <f t="shared" si="11"/>
        <v>-1342</v>
      </c>
      <c r="Z24">
        <f t="shared" si="12"/>
        <v>0</v>
      </c>
      <c r="AA24">
        <f t="shared" si="13"/>
        <v>-7401</v>
      </c>
    </row>
    <row r="25" spans="2:27" x14ac:dyDescent="0.25">
      <c r="B25" t="s">
        <v>16</v>
      </c>
      <c r="D25">
        <v>49600</v>
      </c>
      <c r="E25">
        <v>50068</v>
      </c>
      <c r="F25">
        <v>49377</v>
      </c>
      <c r="G25">
        <v>46181</v>
      </c>
      <c r="H25">
        <v>45803</v>
      </c>
      <c r="I25">
        <v>46144</v>
      </c>
      <c r="L25">
        <f>SUM(D$17:D25)</f>
        <v>494200</v>
      </c>
      <c r="M25">
        <f>SUM(E$17:E25)</f>
        <v>489383</v>
      </c>
      <c r="N25">
        <f>SUM(F$17:F25)</f>
        <v>480193</v>
      </c>
      <c r="O25">
        <f>SUM(G$17:G25)</f>
        <v>455970</v>
      </c>
      <c r="P25">
        <f>SUM(H$17:H25)</f>
        <v>456934</v>
      </c>
      <c r="Q25">
        <f>SUM(I$17:I25)</f>
        <v>449874</v>
      </c>
      <c r="R25">
        <f t="shared" si="14"/>
        <v>456934</v>
      </c>
      <c r="T25" t="s">
        <v>16</v>
      </c>
      <c r="V25">
        <f t="shared" si="8"/>
        <v>37266</v>
      </c>
      <c r="W25">
        <f t="shared" si="9"/>
        <v>32449</v>
      </c>
      <c r="X25">
        <f t="shared" si="10"/>
        <v>23259</v>
      </c>
      <c r="Y25">
        <f t="shared" si="11"/>
        <v>-964</v>
      </c>
      <c r="Z25">
        <f t="shared" si="12"/>
        <v>0</v>
      </c>
      <c r="AA25">
        <f t="shared" si="13"/>
        <v>-7060</v>
      </c>
    </row>
    <row r="26" spans="2:27" x14ac:dyDescent="0.25">
      <c r="B26" t="s">
        <v>17</v>
      </c>
      <c r="D26">
        <v>55800</v>
      </c>
      <c r="E26">
        <v>54057</v>
      </c>
      <c r="F26">
        <v>58197</v>
      </c>
      <c r="G26">
        <v>50410</v>
      </c>
      <c r="H26">
        <v>49993</v>
      </c>
      <c r="I26">
        <v>49452</v>
      </c>
      <c r="L26">
        <f>SUM(D$17:D26)</f>
        <v>550000</v>
      </c>
      <c r="M26">
        <f>SUM(E$17:E26)</f>
        <v>543440</v>
      </c>
      <c r="N26">
        <f>SUM(F$17:F26)</f>
        <v>538390</v>
      </c>
      <c r="O26">
        <f>SUM(G$17:G26)</f>
        <v>506380</v>
      </c>
      <c r="P26">
        <f>SUM(H$17:H26)</f>
        <v>506927</v>
      </c>
      <c r="Q26">
        <f>SUM(I$17:I26)</f>
        <v>499326</v>
      </c>
      <c r="R26">
        <f t="shared" si="14"/>
        <v>506927</v>
      </c>
      <c r="T26" t="s">
        <v>17</v>
      </c>
      <c r="V26">
        <f t="shared" si="8"/>
        <v>43073</v>
      </c>
      <c r="W26">
        <f t="shared" si="9"/>
        <v>36513</v>
      </c>
      <c r="X26">
        <f t="shared" si="10"/>
        <v>31463</v>
      </c>
      <c r="Y26">
        <f t="shared" si="11"/>
        <v>-547</v>
      </c>
      <c r="Z26">
        <f t="shared" si="12"/>
        <v>0</v>
      </c>
      <c r="AA26">
        <f t="shared" si="13"/>
        <v>-7601</v>
      </c>
    </row>
    <row r="27" spans="2:27" x14ac:dyDescent="0.25">
      <c r="B27" t="s">
        <v>18</v>
      </c>
      <c r="D27">
        <v>54700</v>
      </c>
      <c r="E27">
        <v>53914</v>
      </c>
      <c r="F27">
        <v>66237</v>
      </c>
      <c r="G27">
        <v>51905</v>
      </c>
      <c r="H27">
        <v>49736</v>
      </c>
      <c r="I27">
        <v>50011</v>
      </c>
      <c r="L27">
        <f>SUM(D$17:D27)</f>
        <v>604700</v>
      </c>
      <c r="M27">
        <f>SUM(E$17:E27)</f>
        <v>597354</v>
      </c>
      <c r="N27">
        <f>SUM(F$17:F27)</f>
        <v>604627</v>
      </c>
      <c r="O27">
        <f>SUM(G$17:G27)</f>
        <v>558285</v>
      </c>
      <c r="P27">
        <f>SUM(H$17:H27)</f>
        <v>556663</v>
      </c>
      <c r="Q27">
        <f>SUM(I$17:I27)</f>
        <v>549337</v>
      </c>
      <c r="R27">
        <f t="shared" si="14"/>
        <v>558285</v>
      </c>
      <c r="T27" t="s">
        <v>18</v>
      </c>
      <c r="V27">
        <f t="shared" si="8"/>
        <v>46415</v>
      </c>
      <c r="W27">
        <f t="shared" ref="W27:AA28" si="15">M27-$R27</f>
        <v>39069</v>
      </c>
      <c r="X27">
        <f t="shared" si="15"/>
        <v>46342</v>
      </c>
      <c r="Y27">
        <f t="shared" si="15"/>
        <v>0</v>
      </c>
      <c r="Z27">
        <f t="shared" si="15"/>
        <v>-1622</v>
      </c>
      <c r="AA27">
        <f t="shared" si="15"/>
        <v>-8948</v>
      </c>
    </row>
    <row r="28" spans="2:27" x14ac:dyDescent="0.25">
      <c r="B28" t="s">
        <v>19</v>
      </c>
      <c r="D28">
        <v>70400</v>
      </c>
      <c r="E28">
        <v>64231</v>
      </c>
      <c r="F28">
        <v>64295</v>
      </c>
      <c r="G28">
        <v>54958</v>
      </c>
      <c r="H28">
        <v>52985</v>
      </c>
      <c r="I28">
        <v>56937</v>
      </c>
      <c r="L28">
        <f>SUM(D$17:D28)</f>
        <v>675100</v>
      </c>
      <c r="M28">
        <f>SUM(E$17:E28)</f>
        <v>661585</v>
      </c>
      <c r="N28">
        <f>SUM(F$17:F28)</f>
        <v>668922</v>
      </c>
      <c r="O28">
        <f>SUM(G$17:G28)</f>
        <v>613243</v>
      </c>
      <c r="P28">
        <f>SUM(H$17:H28)</f>
        <v>609648</v>
      </c>
      <c r="Q28">
        <f>SUM(I$17:I28)</f>
        <v>606274</v>
      </c>
      <c r="R28">
        <f t="shared" si="14"/>
        <v>613243</v>
      </c>
      <c r="T28" t="s">
        <v>19</v>
      </c>
      <c r="V28">
        <f t="shared" si="8"/>
        <v>61857</v>
      </c>
      <c r="W28">
        <f t="shared" si="15"/>
        <v>48342</v>
      </c>
      <c r="X28">
        <f t="shared" si="15"/>
        <v>55679</v>
      </c>
      <c r="Y28">
        <f t="shared" si="15"/>
        <v>0</v>
      </c>
      <c r="Z28">
        <f t="shared" si="15"/>
        <v>-3595</v>
      </c>
      <c r="AA28">
        <f t="shared" si="15"/>
        <v>-6969</v>
      </c>
    </row>
    <row r="31" spans="2:27" x14ac:dyDescent="0.25">
      <c r="B31" s="3" t="s">
        <v>39</v>
      </c>
    </row>
    <row r="32" spans="2:27" x14ac:dyDescent="0.25">
      <c r="B32" s="3" t="s">
        <v>40</v>
      </c>
    </row>
  </sheetData>
  <hyperlinks>
    <hyperlink ref="A1" location="home!A1" display="home" xr:uid="{C9B71FBB-9B7C-4E40-9E85-F831BCD4B41F}"/>
    <hyperlink ref="B31" r:id="rId1" xr:uid="{492D6D57-332B-49E3-9F75-DF0545A97E11}"/>
    <hyperlink ref="B32" r:id="rId2" xr:uid="{DDF29151-3D10-4FE9-90B5-52503B5EE412}"/>
  </hyperlink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5A6CC-3641-4596-A507-7AA498CB106A}">
  <dimension ref="A1:X203"/>
  <sheetViews>
    <sheetView workbookViewId="0"/>
  </sheetViews>
  <sheetFormatPr baseColWidth="10" defaultRowHeight="15" x14ac:dyDescent="0.25"/>
  <sheetData>
    <row r="1" spans="1:16" x14ac:dyDescent="0.25">
      <c r="A1" s="3" t="s">
        <v>59</v>
      </c>
      <c r="B1" t="s">
        <v>26</v>
      </c>
    </row>
    <row r="2" spans="1:16" x14ac:dyDescent="0.25">
      <c r="B2" t="s">
        <v>27</v>
      </c>
      <c r="C2" t="s">
        <v>28</v>
      </c>
      <c r="D2" t="s">
        <v>29</v>
      </c>
      <c r="E2" t="s">
        <v>30</v>
      </c>
      <c r="F2" t="s">
        <v>31</v>
      </c>
      <c r="G2" t="s">
        <v>32</v>
      </c>
      <c r="L2" t="s">
        <v>23</v>
      </c>
      <c r="M2">
        <v>2020</v>
      </c>
      <c r="N2">
        <v>2019</v>
      </c>
      <c r="O2">
        <v>2018</v>
      </c>
      <c r="P2">
        <v>2017</v>
      </c>
    </row>
    <row r="3" spans="1:16" x14ac:dyDescent="0.25">
      <c r="B3">
        <v>2011</v>
      </c>
      <c r="C3" s="2">
        <v>74650</v>
      </c>
      <c r="L3" t="s">
        <v>8</v>
      </c>
      <c r="M3">
        <v>4974</v>
      </c>
      <c r="N3">
        <v>5166</v>
      </c>
      <c r="O3">
        <v>5169</v>
      </c>
      <c r="P3">
        <v>5216</v>
      </c>
    </row>
    <row r="4" spans="1:16" x14ac:dyDescent="0.25">
      <c r="B4">
        <v>2012</v>
      </c>
      <c r="C4" s="2">
        <v>72225</v>
      </c>
      <c r="L4" t="s">
        <v>9</v>
      </c>
      <c r="M4">
        <v>4364</v>
      </c>
      <c r="N4">
        <v>4436</v>
      </c>
      <c r="O4">
        <v>4562</v>
      </c>
      <c r="P4">
        <v>4752</v>
      </c>
    </row>
    <row r="5" spans="1:16" x14ac:dyDescent="0.25">
      <c r="B5">
        <v>2013</v>
      </c>
      <c r="C5" s="2">
        <v>68930</v>
      </c>
      <c r="L5" t="s">
        <v>10</v>
      </c>
      <c r="M5">
        <v>4753</v>
      </c>
      <c r="N5">
        <v>4695</v>
      </c>
      <c r="O5">
        <v>5123</v>
      </c>
      <c r="P5">
        <v>5145</v>
      </c>
    </row>
    <row r="6" spans="1:16" x14ac:dyDescent="0.25">
      <c r="B6">
        <v>2014</v>
      </c>
      <c r="C6" s="2">
        <v>67462</v>
      </c>
      <c r="L6" t="s">
        <v>11</v>
      </c>
      <c r="M6">
        <v>4492</v>
      </c>
      <c r="N6">
        <v>4755</v>
      </c>
      <c r="O6">
        <v>4720</v>
      </c>
      <c r="P6">
        <v>4815</v>
      </c>
    </row>
    <row r="7" spans="1:16" x14ac:dyDescent="0.25">
      <c r="B7">
        <v>2015</v>
      </c>
      <c r="C7" s="2">
        <v>65909</v>
      </c>
      <c r="L7" t="s">
        <v>12</v>
      </c>
      <c r="M7">
        <v>4686</v>
      </c>
      <c r="N7">
        <v>5006</v>
      </c>
      <c r="O7">
        <v>5167</v>
      </c>
      <c r="P7">
        <v>5064</v>
      </c>
    </row>
    <row r="8" spans="1:16" x14ac:dyDescent="0.25">
      <c r="B8">
        <v>2016</v>
      </c>
      <c r="C8" s="2">
        <v>63897</v>
      </c>
      <c r="L8" t="s">
        <v>13</v>
      </c>
      <c r="M8">
        <v>4666</v>
      </c>
      <c r="N8">
        <v>4712</v>
      </c>
      <c r="O8">
        <v>5019</v>
      </c>
      <c r="P8">
        <v>5326</v>
      </c>
    </row>
    <row r="9" spans="1:16" x14ac:dyDescent="0.25">
      <c r="B9">
        <v>2017</v>
      </c>
      <c r="C9" s="2">
        <v>62053</v>
      </c>
      <c r="L9" t="s">
        <v>14</v>
      </c>
      <c r="M9">
        <v>5049</v>
      </c>
      <c r="N9">
        <v>5237</v>
      </c>
      <c r="O9">
        <v>5291</v>
      </c>
      <c r="P9">
        <v>5324</v>
      </c>
    </row>
    <row r="10" spans="1:16" x14ac:dyDescent="0.25">
      <c r="B10">
        <v>2018</v>
      </c>
      <c r="C10" s="2">
        <v>61016</v>
      </c>
      <c r="L10" t="s">
        <v>15</v>
      </c>
      <c r="M10">
        <v>4786</v>
      </c>
      <c r="N10">
        <v>5274</v>
      </c>
      <c r="O10">
        <v>5193</v>
      </c>
      <c r="P10">
        <v>5384</v>
      </c>
    </row>
    <row r="11" spans="1:16" x14ac:dyDescent="0.25">
      <c r="B11">
        <v>2019</v>
      </c>
      <c r="C11" s="2">
        <v>59796</v>
      </c>
      <c r="D11" s="2">
        <v>15893</v>
      </c>
      <c r="E11" s="2">
        <v>14389</v>
      </c>
      <c r="F11" s="2">
        <v>15379</v>
      </c>
      <c r="G11" s="2">
        <v>14135</v>
      </c>
      <c r="I11">
        <f>(C3-C12)/C3</f>
        <v>0.25038178164768921</v>
      </c>
      <c r="L11" t="s">
        <v>16</v>
      </c>
      <c r="M11">
        <v>4839</v>
      </c>
      <c r="N11">
        <v>5090</v>
      </c>
      <c r="O11">
        <v>5243</v>
      </c>
      <c r="P11">
        <v>5383</v>
      </c>
    </row>
    <row r="12" spans="1:16" x14ac:dyDescent="0.25">
      <c r="B12">
        <v>2020</v>
      </c>
      <c r="C12" s="2">
        <v>55959</v>
      </c>
      <c r="D12" s="2">
        <v>14371</v>
      </c>
      <c r="E12" s="2">
        <v>13527</v>
      </c>
      <c r="F12" s="2">
        <v>14477</v>
      </c>
      <c r="G12" s="2">
        <v>13584</v>
      </c>
      <c r="L12" t="s">
        <v>17</v>
      </c>
      <c r="M12">
        <v>4632</v>
      </c>
      <c r="N12">
        <v>5109</v>
      </c>
      <c r="O12">
        <v>5179</v>
      </c>
      <c r="P12">
        <v>5276</v>
      </c>
    </row>
    <row r="13" spans="1:16" x14ac:dyDescent="0.25">
      <c r="B13">
        <v>2021</v>
      </c>
      <c r="C13" s="2">
        <v>58443</v>
      </c>
      <c r="D13" s="2">
        <v>13895</v>
      </c>
      <c r="E13" s="2">
        <v>11551</v>
      </c>
      <c r="F13" s="2">
        <v>16747</v>
      </c>
      <c r="G13" s="2">
        <v>16250</v>
      </c>
      <c r="L13" t="s">
        <v>18</v>
      </c>
      <c r="M13">
        <v>4348</v>
      </c>
      <c r="N13">
        <v>5012</v>
      </c>
      <c r="O13">
        <v>5228</v>
      </c>
      <c r="P13">
        <v>5140</v>
      </c>
    </row>
    <row r="14" spans="1:16" x14ac:dyDescent="0.25">
      <c r="B14">
        <v>2022</v>
      </c>
      <c r="D14" s="2">
        <v>16131</v>
      </c>
      <c r="E14" s="2">
        <v>14449</v>
      </c>
      <c r="L14" t="s">
        <v>19</v>
      </c>
      <c r="M14">
        <v>4370</v>
      </c>
      <c r="N14">
        <v>4797</v>
      </c>
      <c r="O14">
        <v>5128</v>
      </c>
      <c r="P14">
        <v>4999</v>
      </c>
    </row>
    <row r="15" spans="1:16" x14ac:dyDescent="0.25">
      <c r="M15">
        <f>SUM(M3:M14)</f>
        <v>55959</v>
      </c>
      <c r="N15">
        <f>SUM(N3:N14)</f>
        <v>59289</v>
      </c>
      <c r="O15">
        <f>SUM(O3:O14)</f>
        <v>61022</v>
      </c>
      <c r="P15">
        <f>SUM(P3:P14)</f>
        <v>61824</v>
      </c>
    </row>
    <row r="16" spans="1:16" x14ac:dyDescent="0.25">
      <c r="B16" s="3" t="s">
        <v>60</v>
      </c>
    </row>
    <row r="17" spans="2:12" x14ac:dyDescent="0.25">
      <c r="L17" s="3" t="s">
        <v>105</v>
      </c>
    </row>
    <row r="20" spans="2:12" x14ac:dyDescent="0.25">
      <c r="B20" t="s">
        <v>121</v>
      </c>
    </row>
    <row r="21" spans="2:12" x14ac:dyDescent="0.25">
      <c r="B21" t="s">
        <v>107</v>
      </c>
      <c r="C21">
        <v>2017</v>
      </c>
      <c r="D21">
        <v>2018</v>
      </c>
      <c r="E21">
        <v>2019</v>
      </c>
      <c r="F21">
        <v>2020</v>
      </c>
      <c r="G21">
        <v>2021</v>
      </c>
      <c r="I21">
        <v>2022</v>
      </c>
    </row>
    <row r="22" spans="2:12" x14ac:dyDescent="0.25">
      <c r="B22" t="s">
        <v>108</v>
      </c>
      <c r="C22" s="2">
        <v>377627</v>
      </c>
      <c r="D22" s="2">
        <v>374617</v>
      </c>
      <c r="E22" s="2">
        <v>372978</v>
      </c>
      <c r="F22" s="2">
        <v>360552</v>
      </c>
      <c r="G22" s="2">
        <v>367684</v>
      </c>
      <c r="I22" t="s">
        <v>29</v>
      </c>
      <c r="J22" s="2">
        <v>86743</v>
      </c>
    </row>
    <row r="23" spans="2:12" x14ac:dyDescent="0.25">
      <c r="B23" t="s">
        <v>109</v>
      </c>
      <c r="C23" s="2">
        <v>30349</v>
      </c>
      <c r="D23" s="2">
        <v>30516</v>
      </c>
      <c r="E23" s="2">
        <v>30165</v>
      </c>
      <c r="F23" s="2">
        <v>30164</v>
      </c>
      <c r="G23" s="2">
        <v>27611</v>
      </c>
      <c r="I23" t="s">
        <v>30</v>
      </c>
      <c r="J23" s="2">
        <v>93563</v>
      </c>
    </row>
    <row r="24" spans="2:12" x14ac:dyDescent="0.25">
      <c r="B24" t="s">
        <v>110</v>
      </c>
      <c r="C24" s="2">
        <v>28305</v>
      </c>
      <c r="D24" s="2">
        <v>27677</v>
      </c>
      <c r="E24" s="2">
        <v>27473</v>
      </c>
      <c r="F24" s="2">
        <v>27884</v>
      </c>
      <c r="G24" s="2">
        <v>27252</v>
      </c>
      <c r="I24" t="s">
        <v>31</v>
      </c>
      <c r="J24" s="2">
        <v>98438</v>
      </c>
    </row>
    <row r="25" spans="2:12" x14ac:dyDescent="0.25">
      <c r="B25" t="s">
        <v>111</v>
      </c>
      <c r="C25" s="2">
        <v>31351</v>
      </c>
      <c r="D25" s="2">
        <v>31131</v>
      </c>
      <c r="E25" s="2">
        <v>30689</v>
      </c>
      <c r="F25" s="2">
        <v>30568</v>
      </c>
      <c r="G25" s="2">
        <v>31512</v>
      </c>
    </row>
    <row r="26" spans="2:12" x14ac:dyDescent="0.25">
      <c r="B26" t="s">
        <v>112</v>
      </c>
      <c r="C26" s="2">
        <v>30701</v>
      </c>
      <c r="D26" s="2">
        <v>30404</v>
      </c>
      <c r="E26" s="2">
        <v>30441</v>
      </c>
      <c r="F26" s="2">
        <v>30092</v>
      </c>
      <c r="G26" s="2">
        <v>30188</v>
      </c>
    </row>
    <row r="27" spans="2:12" x14ac:dyDescent="0.25">
      <c r="B27" t="s">
        <v>113</v>
      </c>
      <c r="C27" s="2">
        <v>32359</v>
      </c>
      <c r="D27" s="2">
        <v>32844</v>
      </c>
      <c r="E27" s="2">
        <v>32214</v>
      </c>
      <c r="F27" s="2">
        <v>31297</v>
      </c>
      <c r="G27" s="2">
        <v>32057</v>
      </c>
    </row>
    <row r="28" spans="2:12" x14ac:dyDescent="0.25">
      <c r="B28" t="s">
        <v>114</v>
      </c>
      <c r="C28" s="2">
        <v>32176</v>
      </c>
      <c r="D28" s="2">
        <v>31773</v>
      </c>
      <c r="E28" s="2">
        <v>31596</v>
      </c>
      <c r="F28" s="2">
        <v>30386</v>
      </c>
      <c r="G28" s="2">
        <v>32242</v>
      </c>
    </row>
    <row r="29" spans="2:12" x14ac:dyDescent="0.25">
      <c r="B29" t="s">
        <v>115</v>
      </c>
      <c r="C29" s="2">
        <v>33595</v>
      </c>
      <c r="D29" s="2">
        <v>33270</v>
      </c>
      <c r="E29" s="2">
        <v>33965</v>
      </c>
      <c r="F29" s="2">
        <v>32404</v>
      </c>
      <c r="G29" s="2">
        <v>33447</v>
      </c>
    </row>
    <row r="30" spans="2:12" x14ac:dyDescent="0.25">
      <c r="B30" t="s">
        <v>116</v>
      </c>
      <c r="C30" s="2">
        <v>33735</v>
      </c>
      <c r="D30" s="2">
        <v>33626</v>
      </c>
      <c r="E30" s="2">
        <v>33454</v>
      </c>
      <c r="F30" s="2">
        <v>31415</v>
      </c>
      <c r="G30" s="2">
        <v>32744</v>
      </c>
    </row>
    <row r="31" spans="2:12" x14ac:dyDescent="0.25">
      <c r="B31" t="s">
        <v>117</v>
      </c>
      <c r="C31" s="2">
        <v>32875</v>
      </c>
      <c r="D31" s="2">
        <v>32394</v>
      </c>
      <c r="E31" s="2">
        <v>32446</v>
      </c>
      <c r="F31" s="2">
        <v>31048</v>
      </c>
      <c r="G31" s="2">
        <v>32542</v>
      </c>
    </row>
    <row r="32" spans="2:12" x14ac:dyDescent="0.25">
      <c r="B32" t="s">
        <v>118</v>
      </c>
      <c r="C32" s="2">
        <v>31984</v>
      </c>
      <c r="D32" s="2">
        <v>31730</v>
      </c>
      <c r="E32" s="2">
        <v>31667</v>
      </c>
      <c r="F32" s="2">
        <v>30084</v>
      </c>
      <c r="G32" s="2">
        <v>31006</v>
      </c>
    </row>
    <row r="33" spans="2:24" x14ac:dyDescent="0.25">
      <c r="B33" t="s">
        <v>119</v>
      </c>
      <c r="C33" s="2">
        <v>30410</v>
      </c>
      <c r="D33" s="2">
        <v>29923</v>
      </c>
      <c r="E33" s="2">
        <v>29558</v>
      </c>
      <c r="F33" s="2">
        <v>27750</v>
      </c>
      <c r="G33" s="2">
        <v>29140</v>
      </c>
    </row>
    <row r="34" spans="2:24" x14ac:dyDescent="0.25">
      <c r="B34" t="s">
        <v>120</v>
      </c>
      <c r="C34" s="2">
        <v>29787</v>
      </c>
      <c r="D34" s="2">
        <v>29329</v>
      </c>
      <c r="E34" s="2">
        <v>29310</v>
      </c>
      <c r="F34" s="2">
        <v>27460</v>
      </c>
      <c r="G34" s="2">
        <v>27943</v>
      </c>
    </row>
    <row r="36" spans="2:24" x14ac:dyDescent="0.25">
      <c r="B36" s="3" t="s">
        <v>122</v>
      </c>
    </row>
    <row r="38" spans="2:24" x14ac:dyDescent="0.25">
      <c r="B38" t="s">
        <v>125</v>
      </c>
    </row>
    <row r="39" spans="2:24" x14ac:dyDescent="0.25">
      <c r="B39" s="3" t="s">
        <v>126</v>
      </c>
    </row>
    <row r="41" spans="2:24" x14ac:dyDescent="0.25">
      <c r="B41" t="s">
        <v>23</v>
      </c>
      <c r="C41" t="s">
        <v>0</v>
      </c>
      <c r="D41" t="s">
        <v>1</v>
      </c>
      <c r="E41" t="s">
        <v>2</v>
      </c>
      <c r="F41" t="s">
        <v>3</v>
      </c>
      <c r="G41" t="s">
        <v>4</v>
      </c>
      <c r="H41" t="s">
        <v>5</v>
      </c>
      <c r="J41" t="s">
        <v>0</v>
      </c>
      <c r="K41" t="s">
        <v>1</v>
      </c>
      <c r="L41" t="s">
        <v>2</v>
      </c>
      <c r="M41" t="s">
        <v>3</v>
      </c>
      <c r="N41" t="s">
        <v>4</v>
      </c>
      <c r="O41" t="s">
        <v>5</v>
      </c>
      <c r="P41" t="s">
        <v>7</v>
      </c>
      <c r="R41" t="s">
        <v>6</v>
      </c>
      <c r="S41" t="s">
        <v>0</v>
      </c>
      <c r="T41" t="s">
        <v>1</v>
      </c>
      <c r="U41" t="s">
        <v>2</v>
      </c>
      <c r="V41" t="s">
        <v>3</v>
      </c>
      <c r="W41" t="s">
        <v>4</v>
      </c>
      <c r="X41" t="s">
        <v>5</v>
      </c>
    </row>
    <row r="42" spans="2:24" x14ac:dyDescent="0.25">
      <c r="B42" t="s">
        <v>8</v>
      </c>
      <c r="C42">
        <v>3471</v>
      </c>
      <c r="D42">
        <v>3395</v>
      </c>
      <c r="E42">
        <v>3558</v>
      </c>
      <c r="F42">
        <v>3517</v>
      </c>
      <c r="G42">
        <v>3646</v>
      </c>
      <c r="H42">
        <v>3622</v>
      </c>
      <c r="J42">
        <f>SUM(C$42:C42)</f>
        <v>3471</v>
      </c>
      <c r="K42">
        <f>SUM(D$42:D42)</f>
        <v>3395</v>
      </c>
      <c r="L42">
        <f>SUM(E$42:E42)</f>
        <v>3558</v>
      </c>
      <c r="M42">
        <f>SUM(F$42:F42)</f>
        <v>3517</v>
      </c>
      <c r="N42">
        <f>SUM(G$42:G42)</f>
        <v>3646</v>
      </c>
      <c r="O42">
        <f>SUM(H$42:H42)</f>
        <v>3622</v>
      </c>
      <c r="P42" s="12">
        <f>MEDIAN(K42:O42)</f>
        <v>3558</v>
      </c>
      <c r="R42" t="s">
        <v>8</v>
      </c>
      <c r="S42">
        <f t="shared" ref="S42:X53" si="0">J42-$P42</f>
        <v>-87</v>
      </c>
      <c r="T42">
        <f t="shared" si="0"/>
        <v>-163</v>
      </c>
      <c r="U42">
        <f t="shared" si="0"/>
        <v>0</v>
      </c>
      <c r="V42">
        <f t="shared" si="0"/>
        <v>-41</v>
      </c>
      <c r="W42">
        <f t="shared" si="0"/>
        <v>88</v>
      </c>
      <c r="X42">
        <f t="shared" si="0"/>
        <v>64</v>
      </c>
    </row>
    <row r="43" spans="2:24" x14ac:dyDescent="0.25">
      <c r="B43" t="s">
        <v>9</v>
      </c>
      <c r="C43">
        <v>3152</v>
      </c>
      <c r="D43">
        <v>3280</v>
      </c>
      <c r="E43">
        <v>3256</v>
      </c>
      <c r="F43">
        <v>3344</v>
      </c>
      <c r="G43">
        <v>3281</v>
      </c>
      <c r="H43">
        <v>3355</v>
      </c>
      <c r="J43">
        <f>SUM(C$42:C43)</f>
        <v>6623</v>
      </c>
      <c r="K43">
        <f>SUM(D$42:D43)</f>
        <v>6675</v>
      </c>
      <c r="L43">
        <f>SUM(E$42:E43)</f>
        <v>6814</v>
      </c>
      <c r="M43">
        <f>SUM(F$42:F43)</f>
        <v>6861</v>
      </c>
      <c r="N43">
        <f>SUM(G$42:G43)</f>
        <v>6927</v>
      </c>
      <c r="O43">
        <f>SUM(H$42:H43)</f>
        <v>6977</v>
      </c>
      <c r="P43" s="12">
        <f t="shared" ref="P43:P53" si="1">MEDIAN(K43:O43)</f>
        <v>6861</v>
      </c>
      <c r="R43" t="s">
        <v>9</v>
      </c>
      <c r="S43">
        <f t="shared" si="0"/>
        <v>-238</v>
      </c>
      <c r="T43">
        <f t="shared" si="0"/>
        <v>-186</v>
      </c>
      <c r="U43">
        <f t="shared" si="0"/>
        <v>-47</v>
      </c>
      <c r="V43">
        <f t="shared" si="0"/>
        <v>0</v>
      </c>
      <c r="W43">
        <f t="shared" si="0"/>
        <v>66</v>
      </c>
      <c r="X43">
        <f t="shared" si="0"/>
        <v>116</v>
      </c>
    </row>
    <row r="44" spans="2:24" x14ac:dyDescent="0.25">
      <c r="B44" t="s">
        <v>10</v>
      </c>
      <c r="C44">
        <v>3446</v>
      </c>
      <c r="D44">
        <v>3795</v>
      </c>
      <c r="E44">
        <v>3653</v>
      </c>
      <c r="F44">
        <v>3591</v>
      </c>
      <c r="G44">
        <v>3661</v>
      </c>
      <c r="H44">
        <v>3790</v>
      </c>
      <c r="J44">
        <f>SUM(C$42:C44)</f>
        <v>10069</v>
      </c>
      <c r="K44">
        <f>SUM(D$42:D44)</f>
        <v>10470</v>
      </c>
      <c r="L44">
        <f>SUM(E$42:E44)</f>
        <v>10467</v>
      </c>
      <c r="M44">
        <f>SUM(F$42:F44)</f>
        <v>10452</v>
      </c>
      <c r="N44">
        <f>SUM(G$42:G44)</f>
        <v>10588</v>
      </c>
      <c r="O44">
        <f>SUM(H$42:H44)</f>
        <v>10767</v>
      </c>
      <c r="P44" s="12">
        <f t="shared" si="1"/>
        <v>10470</v>
      </c>
      <c r="R44" t="s">
        <v>10</v>
      </c>
      <c r="S44">
        <f t="shared" si="0"/>
        <v>-401</v>
      </c>
      <c r="T44">
        <f t="shared" si="0"/>
        <v>0</v>
      </c>
      <c r="U44">
        <f t="shared" si="0"/>
        <v>-3</v>
      </c>
      <c r="V44">
        <f t="shared" si="0"/>
        <v>-18</v>
      </c>
      <c r="W44">
        <f t="shared" si="0"/>
        <v>118</v>
      </c>
      <c r="X44">
        <f t="shared" si="0"/>
        <v>297</v>
      </c>
    </row>
    <row r="45" spans="2:24" x14ac:dyDescent="0.25">
      <c r="B45" t="s">
        <v>11</v>
      </c>
      <c r="C45">
        <v>3427</v>
      </c>
      <c r="D45">
        <v>3647</v>
      </c>
      <c r="E45">
        <v>3582</v>
      </c>
      <c r="F45">
        <v>3604</v>
      </c>
      <c r="G45">
        <v>3809</v>
      </c>
      <c r="H45">
        <v>3692</v>
      </c>
      <c r="J45">
        <f>SUM(C$42:C45)</f>
        <v>13496</v>
      </c>
      <c r="K45">
        <f>SUM(D$42:D45)</f>
        <v>14117</v>
      </c>
      <c r="L45">
        <f>SUM(E$42:E45)</f>
        <v>14049</v>
      </c>
      <c r="M45">
        <f>SUM(F$42:F45)</f>
        <v>14056</v>
      </c>
      <c r="N45">
        <f>SUM(G$42:G45)</f>
        <v>14397</v>
      </c>
      <c r="O45">
        <f>SUM(H$42:H45)</f>
        <v>14459</v>
      </c>
      <c r="P45" s="12">
        <f t="shared" si="1"/>
        <v>14117</v>
      </c>
      <c r="R45" t="s">
        <v>11</v>
      </c>
      <c r="S45">
        <f t="shared" si="0"/>
        <v>-621</v>
      </c>
      <c r="T45">
        <f t="shared" si="0"/>
        <v>0</v>
      </c>
      <c r="U45">
        <f t="shared" si="0"/>
        <v>-68</v>
      </c>
      <c r="V45">
        <f t="shared" si="0"/>
        <v>-61</v>
      </c>
      <c r="W45">
        <f t="shared" si="0"/>
        <v>280</v>
      </c>
      <c r="X45">
        <f t="shared" si="0"/>
        <v>342</v>
      </c>
    </row>
    <row r="46" spans="2:24" x14ac:dyDescent="0.25">
      <c r="B46" t="s">
        <v>12</v>
      </c>
      <c r="C46">
        <v>3598</v>
      </c>
      <c r="D46">
        <v>3935</v>
      </c>
      <c r="E46">
        <v>3676</v>
      </c>
      <c r="F46">
        <v>3796</v>
      </c>
      <c r="G46">
        <v>3818</v>
      </c>
      <c r="H46">
        <v>3763</v>
      </c>
      <c r="J46">
        <f>SUM(C$42:C46)</f>
        <v>17094</v>
      </c>
      <c r="K46">
        <f>SUM(D$42:D46)</f>
        <v>18052</v>
      </c>
      <c r="L46">
        <f>SUM(E$42:E46)</f>
        <v>17725</v>
      </c>
      <c r="M46">
        <f>SUM(F$42:F46)</f>
        <v>17852</v>
      </c>
      <c r="N46">
        <f>SUM(G$42:G46)</f>
        <v>18215</v>
      </c>
      <c r="O46">
        <f>SUM(H$42:H46)</f>
        <v>18222</v>
      </c>
      <c r="P46" s="12">
        <f t="shared" si="1"/>
        <v>18052</v>
      </c>
      <c r="R46" t="s">
        <v>12</v>
      </c>
      <c r="S46">
        <f t="shared" si="0"/>
        <v>-958</v>
      </c>
      <c r="T46">
        <f t="shared" si="0"/>
        <v>0</v>
      </c>
      <c r="U46">
        <f t="shared" si="0"/>
        <v>-327</v>
      </c>
      <c r="V46">
        <f t="shared" si="0"/>
        <v>-200</v>
      </c>
      <c r="W46">
        <f t="shared" si="0"/>
        <v>163</v>
      </c>
      <c r="X46">
        <f t="shared" si="0"/>
        <v>170</v>
      </c>
    </row>
    <row r="47" spans="2:24" x14ac:dyDescent="0.25">
      <c r="B47" t="s">
        <v>13</v>
      </c>
      <c r="C47">
        <v>3647</v>
      </c>
      <c r="D47">
        <v>3712</v>
      </c>
      <c r="E47">
        <v>3508</v>
      </c>
      <c r="F47">
        <v>3727</v>
      </c>
      <c r="G47">
        <v>3519</v>
      </c>
      <c r="H47">
        <v>3838</v>
      </c>
      <c r="J47">
        <f>SUM(C$42:C47)</f>
        <v>20741</v>
      </c>
      <c r="K47">
        <f>SUM(D$42:D47)</f>
        <v>21764</v>
      </c>
      <c r="L47">
        <f>SUM(E$42:E47)</f>
        <v>21233</v>
      </c>
      <c r="M47">
        <f>SUM(F$42:F47)</f>
        <v>21579</v>
      </c>
      <c r="N47">
        <f>SUM(G$42:G47)</f>
        <v>21734</v>
      </c>
      <c r="O47">
        <f>SUM(H$42:H47)</f>
        <v>22060</v>
      </c>
      <c r="P47" s="12">
        <f t="shared" si="1"/>
        <v>21734</v>
      </c>
      <c r="R47" t="s">
        <v>13</v>
      </c>
      <c r="S47">
        <f t="shared" si="0"/>
        <v>-993</v>
      </c>
      <c r="T47">
        <f t="shared" si="0"/>
        <v>30</v>
      </c>
      <c r="U47">
        <f t="shared" si="0"/>
        <v>-501</v>
      </c>
      <c r="V47">
        <f t="shared" si="0"/>
        <v>-155</v>
      </c>
      <c r="W47">
        <f t="shared" si="0"/>
        <v>0</v>
      </c>
      <c r="X47">
        <f t="shared" si="0"/>
        <v>326</v>
      </c>
    </row>
    <row r="48" spans="2:24" x14ac:dyDescent="0.25">
      <c r="B48" t="s">
        <v>14</v>
      </c>
      <c r="C48">
        <v>3775</v>
      </c>
      <c r="D48">
        <v>3861</v>
      </c>
      <c r="E48">
        <v>3802</v>
      </c>
      <c r="F48">
        <v>4061</v>
      </c>
      <c r="G48">
        <v>3950</v>
      </c>
      <c r="H48">
        <v>4056</v>
      </c>
      <c r="J48">
        <f>SUM(C$42:C48)</f>
        <v>24516</v>
      </c>
      <c r="K48">
        <f>SUM(D$42:D48)</f>
        <v>25625</v>
      </c>
      <c r="L48">
        <f>SUM(E$42:E48)</f>
        <v>25035</v>
      </c>
      <c r="M48">
        <f>SUM(F$42:F48)</f>
        <v>25640</v>
      </c>
      <c r="N48">
        <f>SUM(G$42:G48)</f>
        <v>25684</v>
      </c>
      <c r="O48">
        <f>SUM(H$42:H48)</f>
        <v>26116</v>
      </c>
      <c r="P48" s="12">
        <f t="shared" si="1"/>
        <v>25640</v>
      </c>
      <c r="R48" t="s">
        <v>14</v>
      </c>
      <c r="S48">
        <f t="shared" si="0"/>
        <v>-1124</v>
      </c>
      <c r="T48">
        <f t="shared" si="0"/>
        <v>-15</v>
      </c>
      <c r="U48">
        <f t="shared" si="0"/>
        <v>-605</v>
      </c>
      <c r="V48">
        <f t="shared" si="0"/>
        <v>0</v>
      </c>
      <c r="W48">
        <f t="shared" si="0"/>
        <v>44</v>
      </c>
      <c r="X48">
        <f t="shared" si="0"/>
        <v>476</v>
      </c>
    </row>
    <row r="49" spans="2:24" x14ac:dyDescent="0.25">
      <c r="B49" t="s">
        <v>15</v>
      </c>
      <c r="C49">
        <v>3671</v>
      </c>
      <c r="D49">
        <v>3865</v>
      </c>
      <c r="E49">
        <v>3682</v>
      </c>
      <c r="F49">
        <v>3836</v>
      </c>
      <c r="G49">
        <v>3812</v>
      </c>
      <c r="H49">
        <v>3915</v>
      </c>
      <c r="J49">
        <f>SUM(C$42:C49)</f>
        <v>28187</v>
      </c>
      <c r="K49">
        <f>SUM(D$42:D49)</f>
        <v>29490</v>
      </c>
      <c r="L49">
        <f>SUM(E$42:E49)</f>
        <v>28717</v>
      </c>
      <c r="M49">
        <f>SUM(F$42:F49)</f>
        <v>29476</v>
      </c>
      <c r="N49">
        <f>SUM(G$42:G49)</f>
        <v>29496</v>
      </c>
      <c r="O49">
        <f>SUM(H$42:H49)</f>
        <v>30031</v>
      </c>
      <c r="P49" s="12">
        <f t="shared" si="1"/>
        <v>29490</v>
      </c>
      <c r="R49" t="s">
        <v>15</v>
      </c>
      <c r="S49">
        <f t="shared" si="0"/>
        <v>-1303</v>
      </c>
      <c r="T49">
        <f t="shared" si="0"/>
        <v>0</v>
      </c>
      <c r="U49">
        <f t="shared" si="0"/>
        <v>-773</v>
      </c>
      <c r="V49">
        <f t="shared" si="0"/>
        <v>-14</v>
      </c>
      <c r="W49">
        <f t="shared" si="0"/>
        <v>6</v>
      </c>
      <c r="X49">
        <f t="shared" si="0"/>
        <v>541</v>
      </c>
    </row>
    <row r="50" spans="2:24" x14ac:dyDescent="0.25">
      <c r="B50" t="s">
        <v>16</v>
      </c>
      <c r="C50">
        <v>3509</v>
      </c>
      <c r="D50">
        <v>3819</v>
      </c>
      <c r="E50">
        <v>3610</v>
      </c>
      <c r="F50">
        <v>3723</v>
      </c>
      <c r="G50">
        <v>3757</v>
      </c>
      <c r="H50">
        <v>3864</v>
      </c>
      <c r="J50">
        <f>SUM(C$42:C50)</f>
        <v>31696</v>
      </c>
      <c r="K50">
        <f>SUM(D$42:D50)</f>
        <v>33309</v>
      </c>
      <c r="L50">
        <f>SUM(E$42:E50)</f>
        <v>32327</v>
      </c>
      <c r="M50">
        <f>SUM(F$42:F50)</f>
        <v>33199</v>
      </c>
      <c r="N50">
        <f>SUM(G$42:G50)</f>
        <v>33253</v>
      </c>
      <c r="O50">
        <f>SUM(H$42:H50)</f>
        <v>33895</v>
      </c>
      <c r="P50" s="12">
        <f t="shared" si="1"/>
        <v>33253</v>
      </c>
      <c r="R50" t="s">
        <v>16</v>
      </c>
      <c r="S50">
        <f t="shared" si="0"/>
        <v>-1557</v>
      </c>
      <c r="T50">
        <f t="shared" si="0"/>
        <v>56</v>
      </c>
      <c r="U50">
        <f t="shared" si="0"/>
        <v>-926</v>
      </c>
      <c r="V50">
        <f t="shared" si="0"/>
        <v>-54</v>
      </c>
      <c r="W50">
        <f t="shared" si="0"/>
        <v>0</v>
      </c>
      <c r="X50">
        <f t="shared" si="0"/>
        <v>642</v>
      </c>
    </row>
    <row r="51" spans="2:24" x14ac:dyDescent="0.25">
      <c r="B51" t="s">
        <v>17</v>
      </c>
      <c r="C51">
        <v>3528</v>
      </c>
      <c r="D51">
        <v>3681</v>
      </c>
      <c r="E51">
        <v>3601</v>
      </c>
      <c r="F51">
        <v>3756</v>
      </c>
      <c r="G51">
        <v>3632</v>
      </c>
      <c r="H51">
        <v>3785</v>
      </c>
      <c r="J51">
        <f>SUM(C$42:C51)</f>
        <v>35224</v>
      </c>
      <c r="K51">
        <f>SUM(D$42:D51)</f>
        <v>36990</v>
      </c>
      <c r="L51">
        <f>SUM(E$42:E51)</f>
        <v>35928</v>
      </c>
      <c r="M51">
        <f>SUM(F$42:F51)</f>
        <v>36955</v>
      </c>
      <c r="N51">
        <f>SUM(G$42:G51)</f>
        <v>36885</v>
      </c>
      <c r="O51">
        <f>SUM(H$42:H51)</f>
        <v>37680</v>
      </c>
      <c r="P51" s="12">
        <f t="shared" si="1"/>
        <v>36955</v>
      </c>
      <c r="R51" t="s">
        <v>17</v>
      </c>
      <c r="S51">
        <f t="shared" si="0"/>
        <v>-1731</v>
      </c>
      <c r="T51">
        <f t="shared" si="0"/>
        <v>35</v>
      </c>
      <c r="U51">
        <f t="shared" si="0"/>
        <v>-1027</v>
      </c>
      <c r="V51">
        <f t="shared" si="0"/>
        <v>0</v>
      </c>
      <c r="W51">
        <f t="shared" si="0"/>
        <v>-70</v>
      </c>
      <c r="X51">
        <f t="shared" si="0"/>
        <v>725</v>
      </c>
    </row>
    <row r="52" spans="2:24" x14ac:dyDescent="0.25">
      <c r="B52" t="s">
        <v>18</v>
      </c>
      <c r="C52">
        <v>3387</v>
      </c>
      <c r="D52">
        <v>3581</v>
      </c>
      <c r="E52">
        <v>3336</v>
      </c>
      <c r="F52">
        <v>3339</v>
      </c>
      <c r="G52">
        <v>3456</v>
      </c>
      <c r="H52">
        <v>3562</v>
      </c>
      <c r="J52">
        <f>SUM(C$42:C52)</f>
        <v>38611</v>
      </c>
      <c r="K52">
        <f>SUM(D$42:D52)</f>
        <v>40571</v>
      </c>
      <c r="L52">
        <f>SUM(E$42:E52)</f>
        <v>39264</v>
      </c>
      <c r="M52">
        <f>SUM(F$42:F52)</f>
        <v>40294</v>
      </c>
      <c r="N52">
        <f>SUM(G$42:G52)</f>
        <v>40341</v>
      </c>
      <c r="O52">
        <f>SUM(H$42:H52)</f>
        <v>41242</v>
      </c>
      <c r="P52" s="12">
        <f t="shared" si="1"/>
        <v>40341</v>
      </c>
      <c r="R52" t="s">
        <v>18</v>
      </c>
      <c r="S52">
        <f t="shared" si="0"/>
        <v>-1730</v>
      </c>
      <c r="T52">
        <f t="shared" si="0"/>
        <v>230</v>
      </c>
      <c r="U52">
        <f t="shared" si="0"/>
        <v>-1077</v>
      </c>
      <c r="V52">
        <f t="shared" si="0"/>
        <v>-47</v>
      </c>
      <c r="W52">
        <f t="shared" si="0"/>
        <v>0</v>
      </c>
      <c r="X52">
        <f t="shared" si="0"/>
        <v>901</v>
      </c>
    </row>
    <row r="53" spans="2:24" x14ac:dyDescent="0.25">
      <c r="B53" t="s">
        <v>19</v>
      </c>
      <c r="C53">
        <v>3274</v>
      </c>
      <c r="D53">
        <v>3502</v>
      </c>
      <c r="E53">
        <v>3149</v>
      </c>
      <c r="F53">
        <v>3407</v>
      </c>
      <c r="G53">
        <v>3502</v>
      </c>
      <c r="H53">
        <v>3560</v>
      </c>
      <c r="J53">
        <f>SUM(C$42:C53)</f>
        <v>41885</v>
      </c>
      <c r="K53">
        <f>SUM(D$42:D53)</f>
        <v>44073</v>
      </c>
      <c r="L53">
        <f>SUM(E$42:E53)</f>
        <v>42413</v>
      </c>
      <c r="M53">
        <f>SUM(F$42:F53)</f>
        <v>43701</v>
      </c>
      <c r="N53">
        <f>SUM(G$42:G53)</f>
        <v>43843</v>
      </c>
      <c r="O53">
        <f>SUM(H$42:H53)</f>
        <v>44802</v>
      </c>
      <c r="P53">
        <f t="shared" si="1"/>
        <v>43843</v>
      </c>
      <c r="R53" t="s">
        <v>19</v>
      </c>
      <c r="S53">
        <f t="shared" si="0"/>
        <v>-1958</v>
      </c>
      <c r="T53">
        <f t="shared" si="0"/>
        <v>230</v>
      </c>
      <c r="U53">
        <f t="shared" si="0"/>
        <v>-1430</v>
      </c>
      <c r="V53">
        <f t="shared" si="0"/>
        <v>-142</v>
      </c>
      <c r="W53">
        <f t="shared" si="0"/>
        <v>0</v>
      </c>
      <c r="X53">
        <f t="shared" si="0"/>
        <v>959</v>
      </c>
    </row>
    <row r="55" spans="2:24" x14ac:dyDescent="0.25">
      <c r="B55" t="s">
        <v>127</v>
      </c>
    </row>
    <row r="56" spans="2:24" x14ac:dyDescent="0.25">
      <c r="B56" s="3" t="s">
        <v>128</v>
      </c>
    </row>
    <row r="58" spans="2:24" x14ac:dyDescent="0.25">
      <c r="B58" t="s">
        <v>23</v>
      </c>
      <c r="C58" t="s">
        <v>0</v>
      </c>
      <c r="D58" t="s">
        <v>1</v>
      </c>
      <c r="E58" t="s">
        <v>2</v>
      </c>
      <c r="F58" t="s">
        <v>3</v>
      </c>
      <c r="G58" t="s">
        <v>4</v>
      </c>
      <c r="H58" t="s">
        <v>5</v>
      </c>
      <c r="J58" t="s">
        <v>0</v>
      </c>
      <c r="K58" t="s">
        <v>1</v>
      </c>
      <c r="L58" t="s">
        <v>2</v>
      </c>
      <c r="M58" t="s">
        <v>3</v>
      </c>
      <c r="N58" t="s">
        <v>4</v>
      </c>
      <c r="O58" t="s">
        <v>5</v>
      </c>
      <c r="P58" t="s">
        <v>7</v>
      </c>
      <c r="R58" t="s">
        <v>6</v>
      </c>
      <c r="S58" t="s">
        <v>0</v>
      </c>
      <c r="T58" t="s">
        <v>1</v>
      </c>
      <c r="U58" t="s">
        <v>2</v>
      </c>
      <c r="V58" t="s">
        <v>3</v>
      </c>
      <c r="W58" t="s">
        <v>4</v>
      </c>
      <c r="X58" t="s">
        <v>5</v>
      </c>
    </row>
    <row r="59" spans="2:24" x14ac:dyDescent="0.25">
      <c r="B59" t="s">
        <v>8</v>
      </c>
      <c r="C59">
        <v>11076</v>
      </c>
      <c r="D59">
        <v>10219</v>
      </c>
      <c r="E59">
        <v>11542</v>
      </c>
      <c r="F59">
        <v>11618</v>
      </c>
      <c r="G59">
        <v>11673</v>
      </c>
      <c r="H59">
        <v>11550</v>
      </c>
      <c r="J59">
        <f>SUM(C$59:C59)</f>
        <v>11076</v>
      </c>
      <c r="K59">
        <f>SUM(D$59:D59)</f>
        <v>10219</v>
      </c>
      <c r="L59">
        <f>SUM(E$59:E59)</f>
        <v>11542</v>
      </c>
      <c r="M59">
        <f>SUM(F$59:F59)</f>
        <v>11618</v>
      </c>
      <c r="N59">
        <f>SUM(G$59:G59)</f>
        <v>11673</v>
      </c>
      <c r="O59">
        <f>SUM(H$59:H59)</f>
        <v>11550</v>
      </c>
      <c r="P59" s="12">
        <f>MEDIAN(K59:O59)</f>
        <v>11550</v>
      </c>
      <c r="R59" t="s">
        <v>8</v>
      </c>
      <c r="S59">
        <f t="shared" ref="S59:S64" si="2">J59-$P59</f>
        <v>-474</v>
      </c>
      <c r="T59">
        <f t="shared" ref="T59:T70" si="3">K59-$P59</f>
        <v>-1331</v>
      </c>
      <c r="U59">
        <f t="shared" ref="U59:U70" si="4">L59-$P59</f>
        <v>-8</v>
      </c>
      <c r="V59">
        <f t="shared" ref="V59:V70" si="5">M59-$P59</f>
        <v>68</v>
      </c>
      <c r="W59">
        <f t="shared" ref="W59:W70" si="6">N59-$P59</f>
        <v>123</v>
      </c>
      <c r="X59">
        <f t="shared" ref="X59:X70" si="7">O59-$P59</f>
        <v>0</v>
      </c>
    </row>
    <row r="60" spans="2:24" x14ac:dyDescent="0.25">
      <c r="B60" t="s">
        <v>9</v>
      </c>
      <c r="C60">
        <v>9936</v>
      </c>
      <c r="D60">
        <v>10354</v>
      </c>
      <c r="E60">
        <v>10643</v>
      </c>
      <c r="F60">
        <v>10448</v>
      </c>
      <c r="G60">
        <v>10563</v>
      </c>
      <c r="H60">
        <v>10743</v>
      </c>
      <c r="J60">
        <f>SUM(C$59:C60)</f>
        <v>21012</v>
      </c>
      <c r="K60">
        <f>SUM(D$59:D60)</f>
        <v>20573</v>
      </c>
      <c r="L60">
        <f>SUM(E$59:E60)</f>
        <v>22185</v>
      </c>
      <c r="M60">
        <f>SUM(F$59:F60)</f>
        <v>22066</v>
      </c>
      <c r="N60">
        <f>SUM(G$59:G60)</f>
        <v>22236</v>
      </c>
      <c r="O60">
        <f>SUM(H$59:H60)</f>
        <v>22293</v>
      </c>
      <c r="P60" s="12">
        <f t="shared" ref="P60:P70" si="8">MEDIAN(K60:O60)</f>
        <v>22185</v>
      </c>
      <c r="R60" t="s">
        <v>9</v>
      </c>
      <c r="S60">
        <f t="shared" si="2"/>
        <v>-1173</v>
      </c>
      <c r="T60">
        <f t="shared" si="3"/>
        <v>-1612</v>
      </c>
      <c r="U60">
        <f t="shared" si="4"/>
        <v>0</v>
      </c>
      <c r="V60">
        <f t="shared" si="5"/>
        <v>-119</v>
      </c>
      <c r="W60">
        <f t="shared" si="6"/>
        <v>51</v>
      </c>
      <c r="X60">
        <f t="shared" si="7"/>
        <v>108</v>
      </c>
    </row>
    <row r="61" spans="2:24" x14ac:dyDescent="0.25">
      <c r="B61" t="s">
        <v>10</v>
      </c>
      <c r="C61">
        <v>10980</v>
      </c>
      <c r="D61">
        <v>12084</v>
      </c>
      <c r="E61">
        <v>11528</v>
      </c>
      <c r="F61">
        <v>11548</v>
      </c>
      <c r="G61">
        <v>11920</v>
      </c>
      <c r="H61">
        <v>11844</v>
      </c>
      <c r="J61">
        <f>SUM(C$59:C61)</f>
        <v>31992</v>
      </c>
      <c r="K61">
        <f>SUM(D$59:D61)</f>
        <v>32657</v>
      </c>
      <c r="L61">
        <f>SUM(E$59:E61)</f>
        <v>33713</v>
      </c>
      <c r="M61">
        <f>SUM(F$59:F61)</f>
        <v>33614</v>
      </c>
      <c r="N61">
        <f>SUM(G$59:G61)</f>
        <v>34156</v>
      </c>
      <c r="O61">
        <f>SUM(H$59:H61)</f>
        <v>34137</v>
      </c>
      <c r="P61" s="12">
        <f t="shared" si="8"/>
        <v>33713</v>
      </c>
      <c r="R61" t="s">
        <v>10</v>
      </c>
      <c r="S61">
        <f t="shared" si="2"/>
        <v>-1721</v>
      </c>
      <c r="T61">
        <f t="shared" si="3"/>
        <v>-1056</v>
      </c>
      <c r="U61">
        <f t="shared" si="4"/>
        <v>0</v>
      </c>
      <c r="V61">
        <f t="shared" si="5"/>
        <v>-99</v>
      </c>
      <c r="W61">
        <f t="shared" si="6"/>
        <v>443</v>
      </c>
      <c r="X61">
        <f t="shared" si="7"/>
        <v>424</v>
      </c>
    </row>
    <row r="62" spans="2:24" x14ac:dyDescent="0.25">
      <c r="B62" t="s">
        <v>11</v>
      </c>
      <c r="C62">
        <v>10775</v>
      </c>
      <c r="D62">
        <v>11550</v>
      </c>
      <c r="E62">
        <v>11424</v>
      </c>
      <c r="F62">
        <v>11651</v>
      </c>
      <c r="G62">
        <v>11313</v>
      </c>
      <c r="H62">
        <v>11665</v>
      </c>
      <c r="J62">
        <f>SUM(C$59:C62)</f>
        <v>42767</v>
      </c>
      <c r="K62">
        <f>SUM(D$59:D62)</f>
        <v>44207</v>
      </c>
      <c r="L62">
        <f>SUM(E$59:E62)</f>
        <v>45137</v>
      </c>
      <c r="M62">
        <f>SUM(F$59:F62)</f>
        <v>45265</v>
      </c>
      <c r="N62">
        <f>SUM(G$59:G62)</f>
        <v>45469</v>
      </c>
      <c r="O62">
        <f>SUM(H$59:H62)</f>
        <v>45802</v>
      </c>
      <c r="P62" s="12">
        <f t="shared" si="8"/>
        <v>45265</v>
      </c>
      <c r="R62" t="s">
        <v>11</v>
      </c>
      <c r="S62">
        <f t="shared" si="2"/>
        <v>-2498</v>
      </c>
      <c r="T62">
        <f t="shared" si="3"/>
        <v>-1058</v>
      </c>
      <c r="U62">
        <f t="shared" si="4"/>
        <v>-128</v>
      </c>
      <c r="V62">
        <f t="shared" si="5"/>
        <v>0</v>
      </c>
      <c r="W62">
        <f t="shared" si="6"/>
        <v>204</v>
      </c>
      <c r="X62">
        <f t="shared" si="7"/>
        <v>537</v>
      </c>
    </row>
    <row r="63" spans="2:24" x14ac:dyDescent="0.25">
      <c r="B63" t="s">
        <v>12</v>
      </c>
      <c r="C63">
        <v>11541</v>
      </c>
      <c r="D63">
        <v>12296</v>
      </c>
      <c r="E63">
        <v>12167</v>
      </c>
      <c r="F63">
        <v>12050</v>
      </c>
      <c r="G63">
        <v>12643</v>
      </c>
      <c r="H63">
        <v>12313</v>
      </c>
      <c r="J63">
        <f>SUM(C$59:C63)</f>
        <v>54308</v>
      </c>
      <c r="K63">
        <f>SUM(D$59:D63)</f>
        <v>56503</v>
      </c>
      <c r="L63">
        <f>SUM(E$59:E63)</f>
        <v>57304</v>
      </c>
      <c r="M63">
        <f>SUM(F$59:F63)</f>
        <v>57315</v>
      </c>
      <c r="N63">
        <f>SUM(G$59:G63)</f>
        <v>58112</v>
      </c>
      <c r="O63">
        <f>SUM(H$59:H63)</f>
        <v>58115</v>
      </c>
      <c r="P63" s="12">
        <f t="shared" si="8"/>
        <v>57315</v>
      </c>
      <c r="R63" t="s">
        <v>12</v>
      </c>
      <c r="S63">
        <f t="shared" si="2"/>
        <v>-3007</v>
      </c>
      <c r="T63">
        <f t="shared" si="3"/>
        <v>-812</v>
      </c>
      <c r="U63">
        <f t="shared" si="4"/>
        <v>-11</v>
      </c>
      <c r="V63">
        <f t="shared" si="5"/>
        <v>0</v>
      </c>
      <c r="W63">
        <f t="shared" si="6"/>
        <v>797</v>
      </c>
      <c r="X63">
        <f t="shared" si="7"/>
        <v>800</v>
      </c>
    </row>
    <row r="64" spans="2:24" x14ac:dyDescent="0.25">
      <c r="B64" t="s">
        <v>13</v>
      </c>
      <c r="C64">
        <v>11296</v>
      </c>
      <c r="D64">
        <v>12706</v>
      </c>
      <c r="E64">
        <v>11788</v>
      </c>
      <c r="F64">
        <v>12066</v>
      </c>
      <c r="G64">
        <v>12085</v>
      </c>
      <c r="H64">
        <v>12264</v>
      </c>
      <c r="J64">
        <f>SUM(C$59:C64)</f>
        <v>65604</v>
      </c>
      <c r="K64">
        <f>SUM(D$59:D64)</f>
        <v>69209</v>
      </c>
      <c r="L64">
        <f>SUM(E$59:E64)</f>
        <v>69092</v>
      </c>
      <c r="M64">
        <f>SUM(F$59:F64)</f>
        <v>69381</v>
      </c>
      <c r="N64">
        <f>SUM(G$59:G64)</f>
        <v>70197</v>
      </c>
      <c r="O64">
        <f>SUM(H$59:H64)</f>
        <v>70379</v>
      </c>
      <c r="P64" s="12">
        <f t="shared" si="8"/>
        <v>69381</v>
      </c>
      <c r="R64" t="s">
        <v>13</v>
      </c>
      <c r="S64">
        <f t="shared" si="2"/>
        <v>-3777</v>
      </c>
      <c r="T64">
        <f t="shared" si="3"/>
        <v>-172</v>
      </c>
      <c r="U64">
        <f t="shared" si="4"/>
        <v>-289</v>
      </c>
      <c r="V64">
        <f t="shared" si="5"/>
        <v>0</v>
      </c>
      <c r="W64">
        <f t="shared" si="6"/>
        <v>816</v>
      </c>
      <c r="X64">
        <f t="shared" si="7"/>
        <v>998</v>
      </c>
    </row>
    <row r="65" spans="2:24" x14ac:dyDescent="0.25">
      <c r="B65" t="s">
        <v>14</v>
      </c>
      <c r="D65">
        <v>12888</v>
      </c>
      <c r="E65">
        <v>12618</v>
      </c>
      <c r="F65">
        <v>12878</v>
      </c>
      <c r="G65">
        <v>12794</v>
      </c>
      <c r="H65">
        <v>12646</v>
      </c>
      <c r="K65">
        <f>SUM(D$59:D65)</f>
        <v>82097</v>
      </c>
      <c r="L65">
        <f>SUM(E$59:E65)</f>
        <v>81710</v>
      </c>
      <c r="M65">
        <f>SUM(F$59:F65)</f>
        <v>82259</v>
      </c>
      <c r="N65">
        <f>SUM(G$59:G65)</f>
        <v>82991</v>
      </c>
      <c r="O65">
        <f>SUM(H$59:H65)</f>
        <v>83025</v>
      </c>
      <c r="P65" s="12">
        <f t="shared" si="8"/>
        <v>82259</v>
      </c>
      <c r="R65" t="s">
        <v>14</v>
      </c>
      <c r="T65">
        <f t="shared" si="3"/>
        <v>-162</v>
      </c>
      <c r="U65">
        <f t="shared" si="4"/>
        <v>-549</v>
      </c>
      <c r="V65">
        <f t="shared" si="5"/>
        <v>0</v>
      </c>
      <c r="W65">
        <f t="shared" si="6"/>
        <v>732</v>
      </c>
      <c r="X65">
        <f t="shared" si="7"/>
        <v>766</v>
      </c>
    </row>
    <row r="66" spans="2:24" x14ac:dyDescent="0.25">
      <c r="B66" t="s">
        <v>15</v>
      </c>
      <c r="D66">
        <v>12764</v>
      </c>
      <c r="E66">
        <v>12150</v>
      </c>
      <c r="F66">
        <v>12963</v>
      </c>
      <c r="G66">
        <v>12719</v>
      </c>
      <c r="H66">
        <v>12828</v>
      </c>
      <c r="K66">
        <f>SUM(D$59:D66)</f>
        <v>94861</v>
      </c>
      <c r="L66">
        <f>SUM(E$59:E66)</f>
        <v>93860</v>
      </c>
      <c r="M66">
        <f>SUM(F$59:F66)</f>
        <v>95222</v>
      </c>
      <c r="N66">
        <f>SUM(G$59:G66)</f>
        <v>95710</v>
      </c>
      <c r="O66">
        <f>SUM(H$59:H66)</f>
        <v>95853</v>
      </c>
      <c r="P66" s="12">
        <f t="shared" si="8"/>
        <v>95222</v>
      </c>
      <c r="R66" t="s">
        <v>15</v>
      </c>
      <c r="T66">
        <f t="shared" si="3"/>
        <v>-361</v>
      </c>
      <c r="U66">
        <f t="shared" si="4"/>
        <v>-1362</v>
      </c>
      <c r="V66">
        <f t="shared" si="5"/>
        <v>0</v>
      </c>
      <c r="W66">
        <f t="shared" si="6"/>
        <v>488</v>
      </c>
      <c r="X66">
        <f t="shared" si="7"/>
        <v>631</v>
      </c>
    </row>
    <row r="67" spans="2:24" x14ac:dyDescent="0.25">
      <c r="B67" t="s">
        <v>16</v>
      </c>
      <c r="D67">
        <v>12684</v>
      </c>
      <c r="E67">
        <v>11890</v>
      </c>
      <c r="F67">
        <v>12379</v>
      </c>
      <c r="G67">
        <v>12253</v>
      </c>
      <c r="H67">
        <v>12538</v>
      </c>
      <c r="K67">
        <f>SUM(D$59:D67)</f>
        <v>107545</v>
      </c>
      <c r="L67">
        <f>SUM(E$59:E67)</f>
        <v>105750</v>
      </c>
      <c r="M67">
        <f>SUM(F$59:F67)</f>
        <v>107601</v>
      </c>
      <c r="N67">
        <f>SUM(G$59:G67)</f>
        <v>107963</v>
      </c>
      <c r="O67">
        <f>SUM(H$59:H67)</f>
        <v>108391</v>
      </c>
      <c r="P67" s="12">
        <f t="shared" si="8"/>
        <v>107601</v>
      </c>
      <c r="R67" t="s">
        <v>16</v>
      </c>
      <c r="T67">
        <f t="shared" si="3"/>
        <v>-56</v>
      </c>
      <c r="U67">
        <f t="shared" si="4"/>
        <v>-1851</v>
      </c>
      <c r="V67">
        <f t="shared" si="5"/>
        <v>0</v>
      </c>
      <c r="W67">
        <f t="shared" si="6"/>
        <v>362</v>
      </c>
      <c r="X67">
        <f t="shared" si="7"/>
        <v>790</v>
      </c>
    </row>
    <row r="68" spans="2:24" x14ac:dyDescent="0.25">
      <c r="B68" t="s">
        <v>17</v>
      </c>
      <c r="D68">
        <v>12318</v>
      </c>
      <c r="E68">
        <v>11644</v>
      </c>
      <c r="F68">
        <v>12241</v>
      </c>
      <c r="G68">
        <v>12218</v>
      </c>
      <c r="H68">
        <v>12215</v>
      </c>
      <c r="K68">
        <f>SUM(D$59:D68)</f>
        <v>119863</v>
      </c>
      <c r="L68">
        <f>SUM(E$59:E68)</f>
        <v>117394</v>
      </c>
      <c r="M68">
        <f>SUM(F$59:F68)</f>
        <v>119842</v>
      </c>
      <c r="N68">
        <f>SUM(G$59:G68)</f>
        <v>120181</v>
      </c>
      <c r="O68">
        <f>SUM(H$59:H68)</f>
        <v>120606</v>
      </c>
      <c r="P68" s="12">
        <f t="shared" si="8"/>
        <v>119863</v>
      </c>
      <c r="R68" t="s">
        <v>17</v>
      </c>
      <c r="T68">
        <f t="shared" si="3"/>
        <v>0</v>
      </c>
      <c r="U68">
        <f t="shared" si="4"/>
        <v>-2469</v>
      </c>
      <c r="V68">
        <f t="shared" si="5"/>
        <v>-21</v>
      </c>
      <c r="W68">
        <f t="shared" si="6"/>
        <v>318</v>
      </c>
      <c r="X68">
        <f t="shared" si="7"/>
        <v>743</v>
      </c>
    </row>
    <row r="69" spans="2:24" x14ac:dyDescent="0.25">
      <c r="B69" t="s">
        <v>18</v>
      </c>
      <c r="D69">
        <v>11552</v>
      </c>
      <c r="E69">
        <v>10701</v>
      </c>
      <c r="F69">
        <v>11357</v>
      </c>
      <c r="G69">
        <v>11429</v>
      </c>
      <c r="H69">
        <v>11618</v>
      </c>
      <c r="K69">
        <f>SUM(D$59:D69)</f>
        <v>131415</v>
      </c>
      <c r="L69">
        <f>SUM(E$59:E69)</f>
        <v>128095</v>
      </c>
      <c r="M69">
        <f>SUM(F$59:F69)</f>
        <v>131199</v>
      </c>
      <c r="N69">
        <f>SUM(G$59:G69)</f>
        <v>131610</v>
      </c>
      <c r="O69">
        <f>SUM(H$59:H69)</f>
        <v>132224</v>
      </c>
      <c r="P69" s="12">
        <f t="shared" si="8"/>
        <v>131415</v>
      </c>
      <c r="R69" t="s">
        <v>18</v>
      </c>
      <c r="T69">
        <f t="shared" si="3"/>
        <v>0</v>
      </c>
      <c r="U69">
        <f t="shared" si="4"/>
        <v>-3320</v>
      </c>
      <c r="V69">
        <f t="shared" si="5"/>
        <v>-216</v>
      </c>
      <c r="W69">
        <f t="shared" si="6"/>
        <v>195</v>
      </c>
      <c r="X69">
        <f t="shared" si="7"/>
        <v>809</v>
      </c>
    </row>
    <row r="70" spans="2:24" x14ac:dyDescent="0.25">
      <c r="B70" t="s">
        <v>19</v>
      </c>
      <c r="D70">
        <v>11151</v>
      </c>
      <c r="E70">
        <v>10288</v>
      </c>
      <c r="F70">
        <v>11185</v>
      </c>
      <c r="G70">
        <v>11076</v>
      </c>
      <c r="H70">
        <v>11399</v>
      </c>
      <c r="K70">
        <f>SUM(D$59:D70)</f>
        <v>142566</v>
      </c>
      <c r="L70">
        <f>SUM(E$59:E70)</f>
        <v>138383</v>
      </c>
      <c r="M70">
        <f>SUM(F$59:F70)</f>
        <v>142384</v>
      </c>
      <c r="N70">
        <f>SUM(G$59:G70)</f>
        <v>142686</v>
      </c>
      <c r="O70">
        <f>SUM(H$59:H70)</f>
        <v>143623</v>
      </c>
      <c r="P70">
        <f t="shared" si="8"/>
        <v>142566</v>
      </c>
      <c r="R70" t="s">
        <v>19</v>
      </c>
      <c r="T70">
        <f t="shared" si="3"/>
        <v>0</v>
      </c>
      <c r="U70">
        <f t="shared" si="4"/>
        <v>-4183</v>
      </c>
      <c r="V70">
        <f t="shared" si="5"/>
        <v>-182</v>
      </c>
      <c r="W70">
        <f t="shared" si="6"/>
        <v>120</v>
      </c>
      <c r="X70">
        <f t="shared" si="7"/>
        <v>1057</v>
      </c>
    </row>
    <row r="73" spans="2:24" x14ac:dyDescent="0.25">
      <c r="B73" t="s">
        <v>22</v>
      </c>
      <c r="C73" t="s">
        <v>0</v>
      </c>
      <c r="D73" t="s">
        <v>1</v>
      </c>
      <c r="E73" t="s">
        <v>2</v>
      </c>
      <c r="F73" t="s">
        <v>3</v>
      </c>
      <c r="G73" t="s">
        <v>4</v>
      </c>
      <c r="H73" t="s">
        <v>5</v>
      </c>
      <c r="J73" t="s">
        <v>0</v>
      </c>
      <c r="K73" t="s">
        <v>1</v>
      </c>
      <c r="L73" t="s">
        <v>2</v>
      </c>
      <c r="M73" t="s">
        <v>3</v>
      </c>
      <c r="N73" t="s">
        <v>4</v>
      </c>
      <c r="O73" t="s">
        <v>5</v>
      </c>
      <c r="P73" t="s">
        <v>7</v>
      </c>
      <c r="R73" t="s">
        <v>6</v>
      </c>
      <c r="S73" t="s">
        <v>0</v>
      </c>
      <c r="T73" t="s">
        <v>1</v>
      </c>
      <c r="U73" t="s">
        <v>2</v>
      </c>
      <c r="V73" t="s">
        <v>3</v>
      </c>
      <c r="W73" t="s">
        <v>4</v>
      </c>
      <c r="X73" t="s">
        <v>5</v>
      </c>
    </row>
    <row r="74" spans="2:24" x14ac:dyDescent="0.25">
      <c r="B74" t="s">
        <v>8</v>
      </c>
      <c r="C74">
        <v>12821</v>
      </c>
      <c r="D74">
        <v>11600</v>
      </c>
      <c r="E74">
        <v>10166</v>
      </c>
      <c r="F74">
        <v>9968</v>
      </c>
      <c r="G74">
        <v>10844</v>
      </c>
      <c r="H74">
        <v>10044</v>
      </c>
      <c r="J74">
        <f>SUM(C$74:C74)</f>
        <v>12821</v>
      </c>
      <c r="K74">
        <f>SUM(D$74:D74)</f>
        <v>11600</v>
      </c>
      <c r="L74">
        <f>SUM(E$74:E74)</f>
        <v>10166</v>
      </c>
      <c r="M74">
        <f>SUM(F$74:F74)</f>
        <v>9968</v>
      </c>
      <c r="N74">
        <f>SUM(G$74:G74)</f>
        <v>10844</v>
      </c>
      <c r="O74">
        <f>SUM(H$74:H74)</f>
        <v>10044</v>
      </c>
      <c r="P74" s="12">
        <f>MEDIAN(K74:O74)</f>
        <v>10166</v>
      </c>
      <c r="R74" t="s">
        <v>8</v>
      </c>
      <c r="S74">
        <f t="shared" ref="S74:S79" si="9">J74-$P74</f>
        <v>2655</v>
      </c>
      <c r="T74">
        <f t="shared" ref="T74:T85" si="10">K74-$P74</f>
        <v>1434</v>
      </c>
      <c r="U74">
        <f t="shared" ref="U74:U85" si="11">L74-$P74</f>
        <v>0</v>
      </c>
      <c r="V74">
        <f t="shared" ref="V74:V85" si="12">M74-$P74</f>
        <v>-198</v>
      </c>
      <c r="W74">
        <f t="shared" ref="W74:W85" si="13">N74-$P74</f>
        <v>678</v>
      </c>
      <c r="X74">
        <f t="shared" ref="X74:X85" si="14">O74-$P74</f>
        <v>-122</v>
      </c>
    </row>
    <row r="75" spans="2:24" x14ac:dyDescent="0.25">
      <c r="B75" t="s">
        <v>9</v>
      </c>
      <c r="C75">
        <v>10026</v>
      </c>
      <c r="D75">
        <v>9436</v>
      </c>
      <c r="E75">
        <v>8941</v>
      </c>
      <c r="F75">
        <v>8827</v>
      </c>
      <c r="G75">
        <v>9234</v>
      </c>
      <c r="H75">
        <v>8696</v>
      </c>
      <c r="J75">
        <f>SUM(C$74:C75)</f>
        <v>22847</v>
      </c>
      <c r="K75">
        <f>SUM(D$74:D75)</f>
        <v>21036</v>
      </c>
      <c r="L75">
        <f>SUM(E$74:E75)</f>
        <v>19107</v>
      </c>
      <c r="M75">
        <f>SUM(F$74:F75)</f>
        <v>18795</v>
      </c>
      <c r="N75">
        <f>SUM(G$74:G75)</f>
        <v>20078</v>
      </c>
      <c r="O75">
        <f>SUM(H$74:H75)</f>
        <v>18740</v>
      </c>
      <c r="P75" s="12">
        <f t="shared" ref="P75:P85" si="15">MEDIAN(K75:O75)</f>
        <v>19107</v>
      </c>
      <c r="R75" t="s">
        <v>9</v>
      </c>
      <c r="S75">
        <f t="shared" si="9"/>
        <v>3740</v>
      </c>
      <c r="T75">
        <f t="shared" si="10"/>
        <v>1929</v>
      </c>
      <c r="U75">
        <f t="shared" si="11"/>
        <v>0</v>
      </c>
      <c r="V75">
        <f t="shared" si="12"/>
        <v>-312</v>
      </c>
      <c r="W75">
        <f t="shared" si="13"/>
        <v>971</v>
      </c>
      <c r="X75">
        <f t="shared" si="14"/>
        <v>-367</v>
      </c>
    </row>
    <row r="76" spans="2:24" x14ac:dyDescent="0.25">
      <c r="B76" t="s">
        <v>10</v>
      </c>
      <c r="C76">
        <v>9488</v>
      </c>
      <c r="D76">
        <v>9766</v>
      </c>
      <c r="E76">
        <v>9638</v>
      </c>
      <c r="F76">
        <v>9413</v>
      </c>
      <c r="G76">
        <v>9518</v>
      </c>
      <c r="H76">
        <v>9095</v>
      </c>
      <c r="J76">
        <f>SUM(C$74:C76)</f>
        <v>32335</v>
      </c>
      <c r="K76">
        <f>SUM(D$74:D76)</f>
        <v>30802</v>
      </c>
      <c r="L76">
        <f>SUM(E$74:E76)</f>
        <v>28745</v>
      </c>
      <c r="M76">
        <f>SUM(F$74:F76)</f>
        <v>28208</v>
      </c>
      <c r="N76">
        <f>SUM(G$74:G76)</f>
        <v>29596</v>
      </c>
      <c r="O76">
        <f>SUM(H$74:H76)</f>
        <v>27835</v>
      </c>
      <c r="P76" s="12">
        <f t="shared" si="15"/>
        <v>28745</v>
      </c>
      <c r="R76" t="s">
        <v>10</v>
      </c>
      <c r="S76">
        <f t="shared" si="9"/>
        <v>3590</v>
      </c>
      <c r="T76">
        <f t="shared" si="10"/>
        <v>2057</v>
      </c>
      <c r="U76">
        <f t="shared" si="11"/>
        <v>0</v>
      </c>
      <c r="V76">
        <f t="shared" si="12"/>
        <v>-537</v>
      </c>
      <c r="W76">
        <f t="shared" si="13"/>
        <v>851</v>
      </c>
      <c r="X76">
        <f t="shared" si="14"/>
        <v>-910</v>
      </c>
    </row>
    <row r="77" spans="2:24" x14ac:dyDescent="0.25">
      <c r="B77" t="s">
        <v>11</v>
      </c>
      <c r="C77">
        <v>8840</v>
      </c>
      <c r="D77">
        <v>9894</v>
      </c>
      <c r="E77">
        <v>11144</v>
      </c>
      <c r="F77">
        <v>8850</v>
      </c>
      <c r="G77">
        <v>8878</v>
      </c>
      <c r="H77">
        <v>8182</v>
      </c>
      <c r="J77">
        <f>SUM(C$74:C77)</f>
        <v>41175</v>
      </c>
      <c r="K77">
        <f>SUM(D$74:D77)</f>
        <v>40696</v>
      </c>
      <c r="L77">
        <f>SUM(E$74:E77)</f>
        <v>39889</v>
      </c>
      <c r="M77">
        <f>SUM(F$74:F77)</f>
        <v>37058</v>
      </c>
      <c r="N77">
        <f>SUM(G$74:G77)</f>
        <v>38474</v>
      </c>
      <c r="O77">
        <f>SUM(H$74:H77)</f>
        <v>36017</v>
      </c>
      <c r="P77" s="12">
        <f t="shared" si="15"/>
        <v>38474</v>
      </c>
      <c r="R77" t="s">
        <v>11</v>
      </c>
      <c r="S77">
        <f t="shared" si="9"/>
        <v>2701</v>
      </c>
      <c r="T77">
        <f t="shared" si="10"/>
        <v>2222</v>
      </c>
      <c r="U77">
        <f t="shared" si="11"/>
        <v>1415</v>
      </c>
      <c r="V77">
        <f t="shared" si="12"/>
        <v>-1416</v>
      </c>
      <c r="W77">
        <f t="shared" si="13"/>
        <v>0</v>
      </c>
      <c r="X77">
        <f t="shared" si="14"/>
        <v>-2457</v>
      </c>
    </row>
    <row r="78" spans="2:24" x14ac:dyDescent="0.25">
      <c r="B78" t="s">
        <v>12</v>
      </c>
      <c r="C78">
        <v>8059</v>
      </c>
      <c r="D78">
        <v>9888</v>
      </c>
      <c r="E78">
        <v>10129</v>
      </c>
      <c r="F78">
        <v>8922</v>
      </c>
      <c r="G78">
        <v>8656</v>
      </c>
      <c r="H78">
        <v>8330</v>
      </c>
      <c r="J78">
        <f>SUM(C$74:C78)</f>
        <v>49234</v>
      </c>
      <c r="K78">
        <f>SUM(D$74:D78)</f>
        <v>50584</v>
      </c>
      <c r="L78">
        <f>SUM(E$74:E78)</f>
        <v>50018</v>
      </c>
      <c r="M78">
        <f>SUM(F$74:F78)</f>
        <v>45980</v>
      </c>
      <c r="N78">
        <f>SUM(G$74:G78)</f>
        <v>47130</v>
      </c>
      <c r="O78">
        <f>SUM(H$74:H78)</f>
        <v>44347</v>
      </c>
      <c r="P78" s="12">
        <f t="shared" si="15"/>
        <v>47130</v>
      </c>
      <c r="R78" t="s">
        <v>12</v>
      </c>
      <c r="S78">
        <f t="shared" si="9"/>
        <v>2104</v>
      </c>
      <c r="T78">
        <f t="shared" si="10"/>
        <v>3454</v>
      </c>
      <c r="U78">
        <f t="shared" si="11"/>
        <v>2888</v>
      </c>
      <c r="V78">
        <f t="shared" si="12"/>
        <v>-1150</v>
      </c>
      <c r="W78">
        <f t="shared" si="13"/>
        <v>0</v>
      </c>
      <c r="X78">
        <f t="shared" si="14"/>
        <v>-2783</v>
      </c>
    </row>
    <row r="79" spans="2:24" x14ac:dyDescent="0.25">
      <c r="B79" t="s">
        <v>13</v>
      </c>
      <c r="C79">
        <v>5580</v>
      </c>
      <c r="D79">
        <v>8743</v>
      </c>
      <c r="E79">
        <v>8686</v>
      </c>
      <c r="F79">
        <v>8286</v>
      </c>
      <c r="G79">
        <v>8257</v>
      </c>
      <c r="H79">
        <v>8008</v>
      </c>
      <c r="J79">
        <f>SUM(C$74:C79)</f>
        <v>54814</v>
      </c>
      <c r="K79">
        <f>SUM(D$74:D79)</f>
        <v>59327</v>
      </c>
      <c r="L79">
        <f>SUM(E$74:E79)</f>
        <v>58704</v>
      </c>
      <c r="M79">
        <f>SUM(F$74:F79)</f>
        <v>54266</v>
      </c>
      <c r="N79">
        <f>SUM(G$74:G79)</f>
        <v>55387</v>
      </c>
      <c r="O79">
        <f>SUM(H$74:H79)</f>
        <v>52355</v>
      </c>
      <c r="P79" s="12">
        <f t="shared" si="15"/>
        <v>55387</v>
      </c>
      <c r="R79" t="s">
        <v>13</v>
      </c>
      <c r="S79">
        <f t="shared" si="9"/>
        <v>-573</v>
      </c>
      <c r="T79">
        <f t="shared" si="10"/>
        <v>3940</v>
      </c>
      <c r="U79">
        <f t="shared" si="11"/>
        <v>3317</v>
      </c>
      <c r="V79">
        <f t="shared" si="12"/>
        <v>-1121</v>
      </c>
      <c r="W79">
        <f t="shared" si="13"/>
        <v>0</v>
      </c>
      <c r="X79">
        <f t="shared" si="14"/>
        <v>-3032</v>
      </c>
    </row>
    <row r="80" spans="2:24" x14ac:dyDescent="0.25">
      <c r="B80" t="s">
        <v>14</v>
      </c>
      <c r="D80">
        <v>8913</v>
      </c>
      <c r="E80">
        <v>8925</v>
      </c>
      <c r="F80">
        <v>8522</v>
      </c>
      <c r="G80">
        <v>8324</v>
      </c>
      <c r="H80">
        <v>8101</v>
      </c>
      <c r="K80">
        <f>SUM(D$74:D80)</f>
        <v>68240</v>
      </c>
      <c r="L80">
        <f>SUM(E$74:E80)</f>
        <v>67629</v>
      </c>
      <c r="M80">
        <f>SUM(F$74:F80)</f>
        <v>62788</v>
      </c>
      <c r="N80">
        <f>SUM(G$74:G80)</f>
        <v>63711</v>
      </c>
      <c r="O80">
        <f>SUM(H$74:H80)</f>
        <v>60456</v>
      </c>
      <c r="P80" s="12">
        <f t="shared" si="15"/>
        <v>63711</v>
      </c>
      <c r="R80" t="s">
        <v>14</v>
      </c>
      <c r="T80">
        <f t="shared" si="10"/>
        <v>4529</v>
      </c>
      <c r="U80">
        <f t="shared" si="11"/>
        <v>3918</v>
      </c>
      <c r="V80">
        <f t="shared" si="12"/>
        <v>-923</v>
      </c>
      <c r="W80">
        <f t="shared" si="13"/>
        <v>0</v>
      </c>
      <c r="X80">
        <f t="shared" si="14"/>
        <v>-3255</v>
      </c>
    </row>
    <row r="81" spans="2:24" x14ac:dyDescent="0.25">
      <c r="B81" t="s">
        <v>15</v>
      </c>
      <c r="D81">
        <v>9324</v>
      </c>
      <c r="E81">
        <v>8901</v>
      </c>
      <c r="F81">
        <v>8494</v>
      </c>
      <c r="G81">
        <v>8348</v>
      </c>
      <c r="H81">
        <v>8277</v>
      </c>
      <c r="K81">
        <f>SUM(D$74:D81)</f>
        <v>77564</v>
      </c>
      <c r="L81">
        <f>SUM(E$74:E81)</f>
        <v>76530</v>
      </c>
      <c r="M81">
        <f>SUM(F$74:F81)</f>
        <v>71282</v>
      </c>
      <c r="N81">
        <f>SUM(G$74:G81)</f>
        <v>72059</v>
      </c>
      <c r="O81">
        <f>SUM(H$74:H81)</f>
        <v>68733</v>
      </c>
      <c r="P81" s="12">
        <f t="shared" si="15"/>
        <v>72059</v>
      </c>
      <c r="R81" t="s">
        <v>15</v>
      </c>
      <c r="T81">
        <f t="shared" si="10"/>
        <v>5505</v>
      </c>
      <c r="U81">
        <f t="shared" si="11"/>
        <v>4471</v>
      </c>
      <c r="V81">
        <f t="shared" si="12"/>
        <v>-777</v>
      </c>
      <c r="W81">
        <f t="shared" si="13"/>
        <v>0</v>
      </c>
      <c r="X81">
        <f t="shared" si="14"/>
        <v>-3326</v>
      </c>
    </row>
    <row r="82" spans="2:24" x14ac:dyDescent="0.25">
      <c r="B82" t="s">
        <v>16</v>
      </c>
      <c r="D82">
        <v>9480</v>
      </c>
      <c r="E82">
        <v>8967</v>
      </c>
      <c r="F82">
        <v>8329</v>
      </c>
      <c r="G82">
        <v>8299</v>
      </c>
      <c r="H82">
        <v>8239</v>
      </c>
      <c r="K82">
        <f>SUM(D$74:D82)</f>
        <v>87044</v>
      </c>
      <c r="L82">
        <f>SUM(E$74:E82)</f>
        <v>85497</v>
      </c>
      <c r="M82">
        <f>SUM(F$74:F82)</f>
        <v>79611</v>
      </c>
      <c r="N82">
        <f>SUM(G$74:G82)</f>
        <v>80358</v>
      </c>
      <c r="O82">
        <f>SUM(H$74:H82)</f>
        <v>76972</v>
      </c>
      <c r="P82" s="12">
        <f t="shared" si="15"/>
        <v>80358</v>
      </c>
      <c r="R82" t="s">
        <v>16</v>
      </c>
      <c r="T82">
        <f t="shared" si="10"/>
        <v>6686</v>
      </c>
      <c r="U82">
        <f t="shared" si="11"/>
        <v>5139</v>
      </c>
      <c r="V82">
        <f t="shared" si="12"/>
        <v>-747</v>
      </c>
      <c r="W82">
        <f t="shared" si="13"/>
        <v>0</v>
      </c>
      <c r="X82">
        <f t="shared" si="14"/>
        <v>-3386</v>
      </c>
    </row>
    <row r="83" spans="2:24" x14ac:dyDescent="0.25">
      <c r="B83" t="s">
        <v>17</v>
      </c>
      <c r="D83">
        <v>9983</v>
      </c>
      <c r="E83">
        <v>9759</v>
      </c>
      <c r="F83">
        <v>9198</v>
      </c>
      <c r="G83">
        <v>8897</v>
      </c>
      <c r="H83">
        <v>8658</v>
      </c>
      <c r="K83">
        <f>SUM(D$74:D83)</f>
        <v>97027</v>
      </c>
      <c r="L83">
        <f>SUM(E$74:E83)</f>
        <v>95256</v>
      </c>
      <c r="M83">
        <f>SUM(F$74:F83)</f>
        <v>88809</v>
      </c>
      <c r="N83">
        <f>SUM(G$74:G83)</f>
        <v>89255</v>
      </c>
      <c r="O83">
        <f>SUM(H$74:H83)</f>
        <v>85630</v>
      </c>
      <c r="P83" s="12">
        <f t="shared" si="15"/>
        <v>89255</v>
      </c>
      <c r="R83" t="s">
        <v>17</v>
      </c>
      <c r="T83">
        <f t="shared" si="10"/>
        <v>7772</v>
      </c>
      <c r="U83">
        <f t="shared" si="11"/>
        <v>6001</v>
      </c>
      <c r="V83">
        <f t="shared" si="12"/>
        <v>-446</v>
      </c>
      <c r="W83">
        <f t="shared" si="13"/>
        <v>0</v>
      </c>
      <c r="X83">
        <f t="shared" si="14"/>
        <v>-3625</v>
      </c>
    </row>
    <row r="84" spans="2:24" x14ac:dyDescent="0.25">
      <c r="B84" t="s">
        <v>18</v>
      </c>
      <c r="D84">
        <v>9948</v>
      </c>
      <c r="E84">
        <v>10021</v>
      </c>
      <c r="F84">
        <v>9341</v>
      </c>
      <c r="G84">
        <v>8963</v>
      </c>
      <c r="H84">
        <v>8811</v>
      </c>
      <c r="K84">
        <f>SUM(D$74:D84)</f>
        <v>106975</v>
      </c>
      <c r="L84">
        <f>SUM(E$74:E84)</f>
        <v>105277</v>
      </c>
      <c r="M84">
        <f>SUM(F$74:F84)</f>
        <v>98150</v>
      </c>
      <c r="N84">
        <f>SUM(G$74:G84)</f>
        <v>98218</v>
      </c>
      <c r="O84">
        <f>SUM(H$74:H84)</f>
        <v>94441</v>
      </c>
      <c r="P84" s="12">
        <f t="shared" si="15"/>
        <v>98218</v>
      </c>
      <c r="R84" t="s">
        <v>18</v>
      </c>
      <c r="T84">
        <f t="shared" si="10"/>
        <v>8757</v>
      </c>
      <c r="U84">
        <f t="shared" si="11"/>
        <v>7059</v>
      </c>
      <c r="V84">
        <f t="shared" si="12"/>
        <v>-68</v>
      </c>
      <c r="W84">
        <f t="shared" si="13"/>
        <v>0</v>
      </c>
      <c r="X84">
        <f t="shared" si="14"/>
        <v>-3777</v>
      </c>
    </row>
    <row r="85" spans="2:24" x14ac:dyDescent="0.25">
      <c r="B85" t="s">
        <v>19</v>
      </c>
      <c r="D85">
        <v>10512</v>
      </c>
      <c r="E85">
        <v>10794</v>
      </c>
      <c r="F85">
        <v>9715</v>
      </c>
      <c r="G85">
        <v>9373</v>
      </c>
      <c r="H85">
        <v>9594</v>
      </c>
      <c r="K85">
        <f>SUM(D$74:D85)</f>
        <v>117487</v>
      </c>
      <c r="L85">
        <f>SUM(E$74:E85)</f>
        <v>116071</v>
      </c>
      <c r="M85">
        <f>SUM(F$74:F85)</f>
        <v>107865</v>
      </c>
      <c r="N85">
        <f>SUM(G$74:G85)</f>
        <v>107591</v>
      </c>
      <c r="O85">
        <f>SUM(H$74:H85)</f>
        <v>104035</v>
      </c>
      <c r="P85">
        <f t="shared" si="15"/>
        <v>107865</v>
      </c>
      <c r="R85" t="s">
        <v>19</v>
      </c>
      <c r="T85">
        <f t="shared" si="10"/>
        <v>9622</v>
      </c>
      <c r="U85">
        <f t="shared" si="11"/>
        <v>8206</v>
      </c>
      <c r="V85">
        <f t="shared" si="12"/>
        <v>0</v>
      </c>
      <c r="W85">
        <f t="shared" si="13"/>
        <v>-274</v>
      </c>
      <c r="X85">
        <f t="shared" si="14"/>
        <v>-3830</v>
      </c>
    </row>
    <row r="87" spans="2:24" x14ac:dyDescent="0.25">
      <c r="B87" t="s">
        <v>130</v>
      </c>
    </row>
    <row r="88" spans="2:24" x14ac:dyDescent="0.25">
      <c r="B88" s="3" t="s">
        <v>131</v>
      </c>
    </row>
    <row r="90" spans="2:24" x14ac:dyDescent="0.25">
      <c r="B90" t="s">
        <v>23</v>
      </c>
      <c r="C90" t="s">
        <v>0</v>
      </c>
      <c r="D90" t="s">
        <v>1</v>
      </c>
      <c r="E90" t="s">
        <v>2</v>
      </c>
      <c r="F90" t="s">
        <v>3</v>
      </c>
      <c r="G90" t="s">
        <v>4</v>
      </c>
      <c r="H90" t="s">
        <v>5</v>
      </c>
      <c r="J90" t="s">
        <v>0</v>
      </c>
      <c r="K90" t="s">
        <v>1</v>
      </c>
      <c r="L90" t="s">
        <v>2</v>
      </c>
      <c r="M90" t="s">
        <v>3</v>
      </c>
      <c r="N90" t="s">
        <v>4</v>
      </c>
      <c r="O90" t="s">
        <v>5</v>
      </c>
      <c r="P90" t="s">
        <v>7</v>
      </c>
      <c r="R90" t="s">
        <v>6</v>
      </c>
      <c r="S90" t="s">
        <v>0</v>
      </c>
      <c r="T90" t="s">
        <v>1</v>
      </c>
      <c r="U90" t="s">
        <v>2</v>
      </c>
      <c r="V90" t="s">
        <v>3</v>
      </c>
      <c r="W90" t="s">
        <v>4</v>
      </c>
      <c r="X90" t="s">
        <v>5</v>
      </c>
    </row>
    <row r="91" spans="2:24" x14ac:dyDescent="0.25">
      <c r="B91" t="s">
        <v>8</v>
      </c>
      <c r="C91">
        <v>6500</v>
      </c>
      <c r="D91">
        <v>6350</v>
      </c>
      <c r="E91">
        <v>6851</v>
      </c>
      <c r="F91">
        <v>6737</v>
      </c>
      <c r="G91">
        <v>6697</v>
      </c>
      <c r="H91">
        <v>6743</v>
      </c>
      <c r="J91">
        <f>SUM(C$91:C91)</f>
        <v>6500</v>
      </c>
      <c r="K91">
        <f>SUM(D$91:D91)</f>
        <v>6350</v>
      </c>
      <c r="L91">
        <f>SUM(E$91:E91)</f>
        <v>6851</v>
      </c>
      <c r="M91">
        <f>SUM(F$91:F91)</f>
        <v>6737</v>
      </c>
      <c r="N91">
        <f>SUM(G$91:G91)</f>
        <v>6697</v>
      </c>
      <c r="O91">
        <f>SUM(H$91:H91)</f>
        <v>6743</v>
      </c>
      <c r="P91" s="12">
        <f>MEDIAN(K91:O91)</f>
        <v>6737</v>
      </c>
      <c r="R91" t="s">
        <v>8</v>
      </c>
      <c r="S91">
        <f t="shared" ref="S91:S102" si="16">J91-$P91</f>
        <v>-237</v>
      </c>
      <c r="T91">
        <f t="shared" ref="T91:T102" si="17">K91-$P91</f>
        <v>-387</v>
      </c>
      <c r="U91">
        <f t="shared" ref="U91:U102" si="18">L91-$P91</f>
        <v>114</v>
      </c>
      <c r="V91">
        <f t="shared" ref="V91:V102" si="19">M91-$P91</f>
        <v>0</v>
      </c>
      <c r="W91">
        <f t="shared" ref="W91:W102" si="20">N91-$P91</f>
        <v>-40</v>
      </c>
      <c r="X91">
        <f t="shared" ref="X91:X102" si="21">O91-$P91</f>
        <v>6</v>
      </c>
    </row>
    <row r="92" spans="2:24" x14ac:dyDescent="0.25">
      <c r="B92" t="s">
        <v>9</v>
      </c>
      <c r="C92">
        <v>6100</v>
      </c>
      <c r="D92">
        <v>6100</v>
      </c>
      <c r="E92">
        <v>6376</v>
      </c>
      <c r="F92">
        <v>6016</v>
      </c>
      <c r="G92">
        <v>6007</v>
      </c>
      <c r="H92">
        <v>6346</v>
      </c>
      <c r="J92">
        <f>SUM(C$91:C92)</f>
        <v>12600</v>
      </c>
      <c r="K92">
        <f>SUM(D$91:D92)</f>
        <v>12450</v>
      </c>
      <c r="L92">
        <f>SUM(E$91:E92)</f>
        <v>13227</v>
      </c>
      <c r="M92">
        <f>SUM(F$91:F92)</f>
        <v>12753</v>
      </c>
      <c r="N92">
        <f>SUM(G$91:G92)</f>
        <v>12704</v>
      </c>
      <c r="O92">
        <f>SUM(H$91:H92)</f>
        <v>13089</v>
      </c>
      <c r="P92" s="12">
        <f t="shared" ref="P92:P102" si="22">MEDIAN(K92:O92)</f>
        <v>12753</v>
      </c>
      <c r="R92" t="s">
        <v>9</v>
      </c>
      <c r="S92">
        <f t="shared" si="16"/>
        <v>-153</v>
      </c>
      <c r="T92">
        <f t="shared" si="17"/>
        <v>-303</v>
      </c>
      <c r="U92">
        <f t="shared" si="18"/>
        <v>474</v>
      </c>
      <c r="V92">
        <f t="shared" si="19"/>
        <v>0</v>
      </c>
      <c r="W92">
        <f t="shared" si="20"/>
        <v>-49</v>
      </c>
      <c r="X92">
        <f t="shared" si="21"/>
        <v>336</v>
      </c>
    </row>
    <row r="93" spans="2:24" x14ac:dyDescent="0.25">
      <c r="B93" t="s">
        <v>10</v>
      </c>
      <c r="C93">
        <v>6700</v>
      </c>
      <c r="D93">
        <v>7100</v>
      </c>
      <c r="E93">
        <v>6901</v>
      </c>
      <c r="F93">
        <v>6781</v>
      </c>
      <c r="G93">
        <v>6842</v>
      </c>
      <c r="H93">
        <v>6722</v>
      </c>
      <c r="J93">
        <f>SUM(C$91:C93)</f>
        <v>19300</v>
      </c>
      <c r="K93">
        <f>SUM(D$91:D93)</f>
        <v>19550</v>
      </c>
      <c r="L93">
        <f>SUM(E$91:E93)</f>
        <v>20128</v>
      </c>
      <c r="M93">
        <f>SUM(F$91:F93)</f>
        <v>19534</v>
      </c>
      <c r="N93">
        <f>SUM(G$91:G93)</f>
        <v>19546</v>
      </c>
      <c r="O93">
        <f>SUM(H$91:H93)</f>
        <v>19811</v>
      </c>
      <c r="P93" s="12">
        <f t="shared" si="22"/>
        <v>19550</v>
      </c>
      <c r="R93" t="s">
        <v>10</v>
      </c>
      <c r="S93">
        <f t="shared" si="16"/>
        <v>-250</v>
      </c>
      <c r="T93">
        <f t="shared" si="17"/>
        <v>0</v>
      </c>
      <c r="U93">
        <f t="shared" si="18"/>
        <v>578</v>
      </c>
      <c r="V93">
        <f t="shared" si="19"/>
        <v>-16</v>
      </c>
      <c r="W93">
        <f t="shared" si="20"/>
        <v>-4</v>
      </c>
      <c r="X93">
        <f t="shared" si="21"/>
        <v>261</v>
      </c>
    </row>
    <row r="94" spans="2:24" x14ac:dyDescent="0.25">
      <c r="B94" t="s">
        <v>11</v>
      </c>
      <c r="C94">
        <v>6550</v>
      </c>
      <c r="D94">
        <v>6750</v>
      </c>
      <c r="E94">
        <v>6971</v>
      </c>
      <c r="F94">
        <v>6822</v>
      </c>
      <c r="G94">
        <v>6823</v>
      </c>
      <c r="H94">
        <v>6610</v>
      </c>
      <c r="J94">
        <f>SUM(C$91:C94)</f>
        <v>25850</v>
      </c>
      <c r="K94">
        <f>SUM(D$91:D94)</f>
        <v>26300</v>
      </c>
      <c r="L94">
        <f>SUM(E$91:E94)</f>
        <v>27099</v>
      </c>
      <c r="M94">
        <f>SUM(F$91:F94)</f>
        <v>26356</v>
      </c>
      <c r="N94">
        <f>SUM(G$91:G94)</f>
        <v>26369</v>
      </c>
      <c r="O94">
        <f>SUM(H$91:H94)</f>
        <v>26421</v>
      </c>
      <c r="P94" s="12">
        <f t="shared" si="22"/>
        <v>26369</v>
      </c>
      <c r="R94" t="s">
        <v>11</v>
      </c>
      <c r="S94">
        <f t="shared" si="16"/>
        <v>-519</v>
      </c>
      <c r="T94">
        <f t="shared" si="17"/>
        <v>-69</v>
      </c>
      <c r="U94">
        <f t="shared" si="18"/>
        <v>730</v>
      </c>
      <c r="V94">
        <f t="shared" si="19"/>
        <v>-13</v>
      </c>
      <c r="W94">
        <f t="shared" si="20"/>
        <v>0</v>
      </c>
      <c r="X94">
        <f t="shared" si="21"/>
        <v>52</v>
      </c>
    </row>
    <row r="95" spans="2:24" x14ac:dyDescent="0.25">
      <c r="B95" t="s">
        <v>12</v>
      </c>
      <c r="C95">
        <v>6900</v>
      </c>
      <c r="D95">
        <v>7200</v>
      </c>
      <c r="E95">
        <v>6974</v>
      </c>
      <c r="F95">
        <v>7392</v>
      </c>
      <c r="G95">
        <v>7188</v>
      </c>
      <c r="H95">
        <v>7083</v>
      </c>
      <c r="J95">
        <f>SUM(C$91:C95)</f>
        <v>32750</v>
      </c>
      <c r="K95">
        <f>SUM(D$91:D95)</f>
        <v>33500</v>
      </c>
      <c r="L95">
        <f>SUM(E$91:E95)</f>
        <v>34073</v>
      </c>
      <c r="M95">
        <f>SUM(F$91:F95)</f>
        <v>33748</v>
      </c>
      <c r="N95">
        <f>SUM(G$91:G95)</f>
        <v>33557</v>
      </c>
      <c r="O95">
        <f>SUM(H$91:H95)</f>
        <v>33504</v>
      </c>
      <c r="P95" s="12">
        <f t="shared" si="22"/>
        <v>33557</v>
      </c>
      <c r="R95" t="s">
        <v>12</v>
      </c>
      <c r="S95">
        <f t="shared" si="16"/>
        <v>-807</v>
      </c>
      <c r="T95">
        <f t="shared" si="17"/>
        <v>-57</v>
      </c>
      <c r="U95">
        <f t="shared" si="18"/>
        <v>516</v>
      </c>
      <c r="V95">
        <f t="shared" si="19"/>
        <v>191</v>
      </c>
      <c r="W95">
        <f t="shared" si="20"/>
        <v>0</v>
      </c>
      <c r="X95">
        <f t="shared" si="21"/>
        <v>-53</v>
      </c>
    </row>
    <row r="96" spans="2:24" x14ac:dyDescent="0.25">
      <c r="B96" t="s">
        <v>13</v>
      </c>
      <c r="C96">
        <v>6600</v>
      </c>
      <c r="D96">
        <v>7400</v>
      </c>
      <c r="E96">
        <v>6827</v>
      </c>
      <c r="F96">
        <v>6925</v>
      </c>
      <c r="G96">
        <v>7101</v>
      </c>
      <c r="H96">
        <v>7021</v>
      </c>
      <c r="J96">
        <f>SUM(C$91:C96)</f>
        <v>39350</v>
      </c>
      <c r="K96">
        <f>SUM(D$91:D96)</f>
        <v>40900</v>
      </c>
      <c r="L96">
        <f>SUM(E$91:E96)</f>
        <v>40900</v>
      </c>
      <c r="M96">
        <f>SUM(F$91:F96)</f>
        <v>40673</v>
      </c>
      <c r="N96">
        <f>SUM(G$91:G96)</f>
        <v>40658</v>
      </c>
      <c r="O96">
        <f>SUM(H$91:H96)</f>
        <v>40525</v>
      </c>
      <c r="P96" s="12">
        <f t="shared" si="22"/>
        <v>40673</v>
      </c>
      <c r="R96" t="s">
        <v>13</v>
      </c>
      <c r="S96">
        <f t="shared" si="16"/>
        <v>-1323</v>
      </c>
      <c r="T96">
        <f t="shared" si="17"/>
        <v>227</v>
      </c>
      <c r="U96">
        <f t="shared" si="18"/>
        <v>227</v>
      </c>
      <c r="V96">
        <f t="shared" si="19"/>
        <v>0</v>
      </c>
      <c r="W96">
        <f t="shared" si="20"/>
        <v>-15</v>
      </c>
      <c r="X96">
        <f t="shared" si="21"/>
        <v>-148</v>
      </c>
    </row>
    <row r="97" spans="2:24" x14ac:dyDescent="0.25">
      <c r="B97" t="s">
        <v>14</v>
      </c>
      <c r="C97">
        <v>7000</v>
      </c>
      <c r="D97">
        <v>7800</v>
      </c>
      <c r="E97">
        <v>7379</v>
      </c>
      <c r="F97">
        <v>7734</v>
      </c>
      <c r="G97">
        <v>7342</v>
      </c>
      <c r="H97">
        <v>7367</v>
      </c>
      <c r="J97">
        <f>SUM(C$91:C97)</f>
        <v>46350</v>
      </c>
      <c r="K97">
        <f>SUM(D$91:D97)</f>
        <v>48700</v>
      </c>
      <c r="L97">
        <f>SUM(E$91:E97)</f>
        <v>48279</v>
      </c>
      <c r="M97">
        <f>SUM(F$91:F97)</f>
        <v>48407</v>
      </c>
      <c r="N97">
        <f>SUM(G$91:G97)</f>
        <v>48000</v>
      </c>
      <c r="O97">
        <f>SUM(H$91:H97)</f>
        <v>47892</v>
      </c>
      <c r="P97" s="12">
        <f t="shared" si="22"/>
        <v>48279</v>
      </c>
      <c r="R97" t="s">
        <v>14</v>
      </c>
      <c r="S97">
        <f t="shared" si="16"/>
        <v>-1929</v>
      </c>
      <c r="T97">
        <f t="shared" si="17"/>
        <v>421</v>
      </c>
      <c r="U97">
        <f t="shared" si="18"/>
        <v>0</v>
      </c>
      <c r="V97">
        <f t="shared" si="19"/>
        <v>128</v>
      </c>
      <c r="W97">
        <f t="shared" si="20"/>
        <v>-279</v>
      </c>
      <c r="X97">
        <f t="shared" si="21"/>
        <v>-387</v>
      </c>
    </row>
    <row r="98" spans="2:24" x14ac:dyDescent="0.25">
      <c r="B98" t="s">
        <v>15</v>
      </c>
      <c r="C98">
        <v>7250</v>
      </c>
      <c r="D98">
        <v>7700</v>
      </c>
      <c r="E98">
        <v>7158</v>
      </c>
      <c r="F98">
        <v>7624</v>
      </c>
      <c r="G98">
        <v>7682</v>
      </c>
      <c r="H98">
        <v>7668</v>
      </c>
      <c r="J98">
        <f>SUM(C$91:C98)</f>
        <v>53600</v>
      </c>
      <c r="K98">
        <f>SUM(D$91:D98)</f>
        <v>56400</v>
      </c>
      <c r="L98">
        <f>SUM(E$91:E98)</f>
        <v>55437</v>
      </c>
      <c r="M98">
        <f>SUM(F$91:F98)</f>
        <v>56031</v>
      </c>
      <c r="N98">
        <f>SUM(G$91:G98)</f>
        <v>55682</v>
      </c>
      <c r="O98">
        <f>SUM(H$91:H98)</f>
        <v>55560</v>
      </c>
      <c r="P98" s="12">
        <f t="shared" si="22"/>
        <v>55682</v>
      </c>
      <c r="R98" t="s">
        <v>15</v>
      </c>
      <c r="S98">
        <f t="shared" si="16"/>
        <v>-2082</v>
      </c>
      <c r="T98">
        <f t="shared" si="17"/>
        <v>718</v>
      </c>
      <c r="U98">
        <f t="shared" si="18"/>
        <v>-245</v>
      </c>
      <c r="V98">
        <f t="shared" si="19"/>
        <v>349</v>
      </c>
      <c r="W98">
        <f t="shared" si="20"/>
        <v>0</v>
      </c>
      <c r="X98">
        <f t="shared" si="21"/>
        <v>-122</v>
      </c>
    </row>
    <row r="99" spans="2:24" x14ac:dyDescent="0.25">
      <c r="B99" t="s">
        <v>16</v>
      </c>
      <c r="C99">
        <v>7100</v>
      </c>
      <c r="D99">
        <v>7700</v>
      </c>
      <c r="E99">
        <v>7180</v>
      </c>
      <c r="F99">
        <v>7586</v>
      </c>
      <c r="G99">
        <v>7531</v>
      </c>
      <c r="H99">
        <v>7510</v>
      </c>
      <c r="J99">
        <f>SUM(C$91:C99)</f>
        <v>60700</v>
      </c>
      <c r="K99">
        <f>SUM(D$91:D99)</f>
        <v>64100</v>
      </c>
      <c r="L99">
        <f>SUM(E$91:E99)</f>
        <v>62617</v>
      </c>
      <c r="M99">
        <f>SUM(F$91:F99)</f>
        <v>63617</v>
      </c>
      <c r="N99">
        <f>SUM(G$91:G99)</f>
        <v>63213</v>
      </c>
      <c r="O99">
        <f>SUM(H$91:H99)</f>
        <v>63070</v>
      </c>
      <c r="P99" s="12">
        <f t="shared" si="22"/>
        <v>63213</v>
      </c>
      <c r="R99" t="s">
        <v>16</v>
      </c>
      <c r="S99">
        <f t="shared" si="16"/>
        <v>-2513</v>
      </c>
      <c r="T99">
        <f t="shared" si="17"/>
        <v>887</v>
      </c>
      <c r="U99">
        <f t="shared" si="18"/>
        <v>-596</v>
      </c>
      <c r="V99">
        <f t="shared" si="19"/>
        <v>404</v>
      </c>
      <c r="W99">
        <f t="shared" si="20"/>
        <v>0</v>
      </c>
      <c r="X99">
        <f t="shared" si="21"/>
        <v>-143</v>
      </c>
    </row>
    <row r="100" spans="2:24" x14ac:dyDescent="0.25">
      <c r="B100" t="s">
        <v>17</v>
      </c>
      <c r="C100">
        <v>6900</v>
      </c>
      <c r="D100">
        <v>7150</v>
      </c>
      <c r="E100">
        <v>6739</v>
      </c>
      <c r="F100">
        <v>7185</v>
      </c>
      <c r="G100">
        <v>7095</v>
      </c>
      <c r="H100">
        <v>7227</v>
      </c>
      <c r="J100">
        <f>SUM(C$91:C100)</f>
        <v>67600</v>
      </c>
      <c r="K100">
        <f>SUM(D$91:D100)</f>
        <v>71250</v>
      </c>
      <c r="L100">
        <f>SUM(E$91:E100)</f>
        <v>69356</v>
      </c>
      <c r="M100">
        <f>SUM(F$91:F100)</f>
        <v>70802</v>
      </c>
      <c r="N100">
        <f>SUM(G$91:G100)</f>
        <v>70308</v>
      </c>
      <c r="O100">
        <f>SUM(H$91:H100)</f>
        <v>70297</v>
      </c>
      <c r="P100" s="12">
        <f t="shared" si="22"/>
        <v>70308</v>
      </c>
      <c r="R100" t="s">
        <v>17</v>
      </c>
      <c r="S100">
        <f t="shared" si="16"/>
        <v>-2708</v>
      </c>
      <c r="T100">
        <f t="shared" si="17"/>
        <v>942</v>
      </c>
      <c r="U100">
        <f t="shared" si="18"/>
        <v>-952</v>
      </c>
      <c r="V100">
        <f t="shared" si="19"/>
        <v>494</v>
      </c>
      <c r="W100">
        <f t="shared" si="20"/>
        <v>0</v>
      </c>
      <c r="X100">
        <f t="shared" si="21"/>
        <v>-11</v>
      </c>
    </row>
    <row r="101" spans="2:24" x14ac:dyDescent="0.25">
      <c r="B101" t="s">
        <v>18</v>
      </c>
      <c r="C101">
        <v>6650</v>
      </c>
      <c r="D101">
        <v>7000</v>
      </c>
      <c r="E101">
        <v>6272</v>
      </c>
      <c r="F101">
        <v>6772</v>
      </c>
      <c r="G101">
        <v>6778</v>
      </c>
      <c r="H101">
        <v>6875</v>
      </c>
      <c r="J101">
        <f>SUM(C$91:C101)</f>
        <v>74250</v>
      </c>
      <c r="K101">
        <f>SUM(D$91:D101)</f>
        <v>78250</v>
      </c>
      <c r="L101">
        <f>SUM(E$91:E101)</f>
        <v>75628</v>
      </c>
      <c r="M101">
        <f>SUM(F$91:F101)</f>
        <v>77574</v>
      </c>
      <c r="N101">
        <f>SUM(G$91:G101)</f>
        <v>77086</v>
      </c>
      <c r="O101">
        <f>SUM(H$91:H101)</f>
        <v>77172</v>
      </c>
      <c r="P101" s="12">
        <f t="shared" si="22"/>
        <v>77172</v>
      </c>
      <c r="R101" t="s">
        <v>18</v>
      </c>
      <c r="S101">
        <f t="shared" si="16"/>
        <v>-2922</v>
      </c>
      <c r="T101">
        <f t="shared" si="17"/>
        <v>1078</v>
      </c>
      <c r="U101">
        <f t="shared" si="18"/>
        <v>-1544</v>
      </c>
      <c r="V101">
        <f t="shared" si="19"/>
        <v>402</v>
      </c>
      <c r="W101">
        <f t="shared" si="20"/>
        <v>-86</v>
      </c>
      <c r="X101">
        <f t="shared" si="21"/>
        <v>0</v>
      </c>
    </row>
    <row r="102" spans="2:24" x14ac:dyDescent="0.25">
      <c r="B102" t="s">
        <v>19</v>
      </c>
      <c r="C102">
        <v>6450</v>
      </c>
      <c r="D102">
        <v>6650</v>
      </c>
      <c r="E102">
        <v>6380</v>
      </c>
      <c r="F102">
        <v>6735</v>
      </c>
      <c r="G102">
        <v>6754</v>
      </c>
      <c r="H102">
        <v>6683</v>
      </c>
      <c r="J102">
        <f>SUM(C$91:C102)</f>
        <v>80700</v>
      </c>
      <c r="K102">
        <f>SUM(D$91:D102)</f>
        <v>84900</v>
      </c>
      <c r="L102">
        <f>SUM(E$91:E102)</f>
        <v>82008</v>
      </c>
      <c r="M102">
        <f>SUM(F$91:F102)</f>
        <v>84309</v>
      </c>
      <c r="N102">
        <f>SUM(G$91:G102)</f>
        <v>83840</v>
      </c>
      <c r="O102">
        <f>SUM(H$91:H102)</f>
        <v>83855</v>
      </c>
      <c r="P102">
        <f t="shared" si="22"/>
        <v>83855</v>
      </c>
      <c r="R102" t="s">
        <v>19</v>
      </c>
      <c r="S102">
        <f t="shared" si="16"/>
        <v>-3155</v>
      </c>
      <c r="T102">
        <f t="shared" si="17"/>
        <v>1045</v>
      </c>
      <c r="U102">
        <f t="shared" si="18"/>
        <v>-1847</v>
      </c>
      <c r="V102">
        <f t="shared" si="19"/>
        <v>454</v>
      </c>
      <c r="W102">
        <f t="shared" si="20"/>
        <v>-15</v>
      </c>
      <c r="X102">
        <f t="shared" si="21"/>
        <v>0</v>
      </c>
    </row>
    <row r="105" spans="2:24" x14ac:dyDescent="0.25">
      <c r="B105" t="s">
        <v>22</v>
      </c>
      <c r="C105" t="s">
        <v>0</v>
      </c>
      <c r="D105" t="s">
        <v>1</v>
      </c>
      <c r="E105" t="s">
        <v>2</v>
      </c>
      <c r="F105" t="s">
        <v>3</v>
      </c>
      <c r="G105" t="s">
        <v>4</v>
      </c>
      <c r="H105" t="s">
        <v>5</v>
      </c>
      <c r="J105" t="s">
        <v>0</v>
      </c>
      <c r="K105" t="s">
        <v>1</v>
      </c>
      <c r="L105" t="s">
        <v>2</v>
      </c>
      <c r="M105" t="s">
        <v>3</v>
      </c>
      <c r="N105" t="s">
        <v>4</v>
      </c>
      <c r="O105" t="s">
        <v>5</v>
      </c>
      <c r="P105" t="s">
        <v>7</v>
      </c>
      <c r="R105" t="s">
        <v>6</v>
      </c>
      <c r="S105" t="s">
        <v>0</v>
      </c>
      <c r="T105" t="s">
        <v>1</v>
      </c>
      <c r="U105" t="s">
        <v>2</v>
      </c>
      <c r="V105" t="s">
        <v>3</v>
      </c>
      <c r="W105" t="s">
        <v>4</v>
      </c>
      <c r="X105" t="s">
        <v>5</v>
      </c>
    </row>
    <row r="106" spans="2:24" x14ac:dyDescent="0.25">
      <c r="B106" t="s">
        <v>8</v>
      </c>
      <c r="C106">
        <v>8200</v>
      </c>
      <c r="D106">
        <v>7050</v>
      </c>
      <c r="E106">
        <v>6550</v>
      </c>
      <c r="F106">
        <v>6433</v>
      </c>
      <c r="G106">
        <v>7284</v>
      </c>
      <c r="H106">
        <v>6477</v>
      </c>
      <c r="J106">
        <f>SUM(C$106:C106)</f>
        <v>8200</v>
      </c>
      <c r="K106">
        <f>SUM(D$106:D106)</f>
        <v>7050</v>
      </c>
      <c r="L106">
        <f>SUM(E$106:E106)</f>
        <v>6550</v>
      </c>
      <c r="M106">
        <f>SUM(F$106:F106)</f>
        <v>6433</v>
      </c>
      <c r="N106">
        <f>SUM(G$106:G106)</f>
        <v>7284</v>
      </c>
      <c r="O106">
        <f>SUM(H$106:H106)</f>
        <v>6477</v>
      </c>
      <c r="P106" s="12">
        <f>MEDIAN(K106:O106)</f>
        <v>6550</v>
      </c>
      <c r="R106" t="s">
        <v>8</v>
      </c>
      <c r="S106">
        <f t="shared" ref="S106:S117" si="23">J106-$P106</f>
        <v>1650</v>
      </c>
      <c r="T106">
        <f t="shared" ref="T106:T117" si="24">K106-$P106</f>
        <v>500</v>
      </c>
      <c r="U106">
        <f t="shared" ref="U106:U117" si="25">L106-$P106</f>
        <v>0</v>
      </c>
      <c r="V106">
        <f t="shared" ref="V106:V117" si="26">M106-$P106</f>
        <v>-117</v>
      </c>
      <c r="W106">
        <f t="shared" ref="W106:W117" si="27">N106-$P106</f>
        <v>734</v>
      </c>
      <c r="X106">
        <f t="shared" ref="X106:X117" si="28">O106-$P106</f>
        <v>-73</v>
      </c>
    </row>
    <row r="107" spans="2:24" x14ac:dyDescent="0.25">
      <c r="B107" t="s">
        <v>9</v>
      </c>
      <c r="C107">
        <v>6150</v>
      </c>
      <c r="D107">
        <v>5700</v>
      </c>
      <c r="E107">
        <v>5950</v>
      </c>
      <c r="F107">
        <v>5555</v>
      </c>
      <c r="G107">
        <v>6135</v>
      </c>
      <c r="H107">
        <v>5662</v>
      </c>
      <c r="J107">
        <f>SUM(C$106:C107)</f>
        <v>14350</v>
      </c>
      <c r="K107">
        <f>SUM(D$106:D107)</f>
        <v>12750</v>
      </c>
      <c r="L107">
        <f>SUM(E$106:E107)</f>
        <v>12500</v>
      </c>
      <c r="M107">
        <f>SUM(F$106:F107)</f>
        <v>11988</v>
      </c>
      <c r="N107">
        <f>SUM(G$106:G107)</f>
        <v>13419</v>
      </c>
      <c r="O107">
        <f>SUM(H$106:H107)</f>
        <v>12139</v>
      </c>
      <c r="P107" s="12">
        <f t="shared" ref="P107:P117" si="29">MEDIAN(K107:O107)</f>
        <v>12500</v>
      </c>
      <c r="R107" t="s">
        <v>9</v>
      </c>
      <c r="S107">
        <f t="shared" si="23"/>
        <v>1850</v>
      </c>
      <c r="T107">
        <f t="shared" si="24"/>
        <v>250</v>
      </c>
      <c r="U107">
        <f t="shared" si="25"/>
        <v>0</v>
      </c>
      <c r="V107">
        <f t="shared" si="26"/>
        <v>-512</v>
      </c>
      <c r="W107">
        <f t="shared" si="27"/>
        <v>919</v>
      </c>
      <c r="X107">
        <f t="shared" si="28"/>
        <v>-361</v>
      </c>
    </row>
    <row r="108" spans="2:24" x14ac:dyDescent="0.25">
      <c r="B108" t="s">
        <v>10</v>
      </c>
      <c r="C108">
        <v>6100</v>
      </c>
      <c r="D108">
        <v>5800</v>
      </c>
      <c r="E108">
        <v>6250</v>
      </c>
      <c r="F108">
        <v>6018</v>
      </c>
      <c r="G108">
        <v>6086</v>
      </c>
      <c r="H108">
        <v>6022</v>
      </c>
      <c r="J108">
        <f>SUM(C$106:C108)</f>
        <v>20450</v>
      </c>
      <c r="K108">
        <f>SUM(D$106:D108)</f>
        <v>18550</v>
      </c>
      <c r="L108">
        <f>SUM(E$106:E108)</f>
        <v>18750</v>
      </c>
      <c r="M108">
        <f>SUM(F$106:F108)</f>
        <v>18006</v>
      </c>
      <c r="N108">
        <f>SUM(G$106:G108)</f>
        <v>19505</v>
      </c>
      <c r="O108">
        <f>SUM(H$106:H108)</f>
        <v>18161</v>
      </c>
      <c r="P108" s="12">
        <f t="shared" si="29"/>
        <v>18550</v>
      </c>
      <c r="R108" t="s">
        <v>10</v>
      </c>
      <c r="S108">
        <f t="shared" si="23"/>
        <v>1900</v>
      </c>
      <c r="T108">
        <f t="shared" si="24"/>
        <v>0</v>
      </c>
      <c r="U108">
        <f t="shared" si="25"/>
        <v>200</v>
      </c>
      <c r="V108">
        <f t="shared" si="26"/>
        <v>-544</v>
      </c>
      <c r="W108">
        <f t="shared" si="27"/>
        <v>955</v>
      </c>
      <c r="X108">
        <f t="shared" si="28"/>
        <v>-389</v>
      </c>
    </row>
    <row r="109" spans="2:24" x14ac:dyDescent="0.25">
      <c r="B109" t="s">
        <v>11</v>
      </c>
      <c r="C109">
        <v>6100</v>
      </c>
      <c r="D109">
        <v>5600</v>
      </c>
      <c r="E109">
        <v>8000</v>
      </c>
      <c r="F109">
        <v>5701</v>
      </c>
      <c r="G109">
        <v>5681</v>
      </c>
      <c r="H109">
        <v>5529</v>
      </c>
      <c r="J109">
        <f>SUM(C$106:C109)</f>
        <v>26550</v>
      </c>
      <c r="K109">
        <f>SUM(D$106:D109)</f>
        <v>24150</v>
      </c>
      <c r="L109">
        <f>SUM(E$106:E109)</f>
        <v>26750</v>
      </c>
      <c r="M109">
        <f>SUM(F$106:F109)</f>
        <v>23707</v>
      </c>
      <c r="N109">
        <f>SUM(G$106:G109)</f>
        <v>25186</v>
      </c>
      <c r="O109">
        <f>SUM(H$106:H109)</f>
        <v>23690</v>
      </c>
      <c r="P109" s="12">
        <f t="shared" si="29"/>
        <v>24150</v>
      </c>
      <c r="R109" t="s">
        <v>11</v>
      </c>
      <c r="S109">
        <f t="shared" si="23"/>
        <v>2400</v>
      </c>
      <c r="T109">
        <f t="shared" si="24"/>
        <v>0</v>
      </c>
      <c r="U109">
        <f t="shared" si="25"/>
        <v>2600</v>
      </c>
      <c r="V109">
        <f t="shared" si="26"/>
        <v>-443</v>
      </c>
      <c r="W109">
        <f t="shared" si="27"/>
        <v>1036</v>
      </c>
      <c r="X109">
        <f t="shared" si="28"/>
        <v>-460</v>
      </c>
    </row>
    <row r="110" spans="2:24" x14ac:dyDescent="0.25">
      <c r="B110" t="s">
        <v>12</v>
      </c>
      <c r="C110">
        <v>6250</v>
      </c>
      <c r="D110">
        <v>5550</v>
      </c>
      <c r="E110">
        <v>7650</v>
      </c>
      <c r="F110">
        <v>5711</v>
      </c>
      <c r="G110">
        <v>5603</v>
      </c>
      <c r="H110">
        <v>5418</v>
      </c>
      <c r="J110">
        <f>SUM(C$106:C110)</f>
        <v>32800</v>
      </c>
      <c r="K110">
        <f>SUM(D$106:D110)</f>
        <v>29700</v>
      </c>
      <c r="L110">
        <f>SUM(E$106:E110)</f>
        <v>34400</v>
      </c>
      <c r="M110">
        <f>SUM(F$106:F110)</f>
        <v>29418</v>
      </c>
      <c r="N110">
        <f>SUM(G$106:G110)</f>
        <v>30789</v>
      </c>
      <c r="O110">
        <f>SUM(H$106:H110)</f>
        <v>29108</v>
      </c>
      <c r="P110" s="12">
        <f t="shared" si="29"/>
        <v>29700</v>
      </c>
      <c r="R110" t="s">
        <v>12</v>
      </c>
      <c r="S110">
        <f t="shared" si="23"/>
        <v>3100</v>
      </c>
      <c r="T110">
        <f t="shared" si="24"/>
        <v>0</v>
      </c>
      <c r="U110">
        <f t="shared" si="25"/>
        <v>4700</v>
      </c>
      <c r="V110">
        <f t="shared" si="26"/>
        <v>-282</v>
      </c>
      <c r="W110">
        <f t="shared" si="27"/>
        <v>1089</v>
      </c>
      <c r="X110">
        <f t="shared" si="28"/>
        <v>-592</v>
      </c>
    </row>
    <row r="111" spans="2:24" x14ac:dyDescent="0.25">
      <c r="B111" t="s">
        <v>13</v>
      </c>
      <c r="C111">
        <v>5700</v>
      </c>
      <c r="D111">
        <v>5250</v>
      </c>
      <c r="E111">
        <v>5350</v>
      </c>
      <c r="F111">
        <v>5196</v>
      </c>
      <c r="G111">
        <v>5057</v>
      </c>
      <c r="H111">
        <v>4975</v>
      </c>
      <c r="J111">
        <f>SUM(C$106:C111)</f>
        <v>38500</v>
      </c>
      <c r="K111">
        <f>SUM(D$106:D111)</f>
        <v>34950</v>
      </c>
      <c r="L111">
        <f>SUM(E$106:E111)</f>
        <v>39750</v>
      </c>
      <c r="M111">
        <f>SUM(F$106:F111)</f>
        <v>34614</v>
      </c>
      <c r="N111">
        <f>SUM(G$106:G111)</f>
        <v>35846</v>
      </c>
      <c r="O111">
        <f>SUM(H$106:H111)</f>
        <v>34083</v>
      </c>
      <c r="P111" s="12">
        <f t="shared" si="29"/>
        <v>34950</v>
      </c>
      <c r="R111" t="s">
        <v>13</v>
      </c>
      <c r="S111">
        <f t="shared" si="23"/>
        <v>3550</v>
      </c>
      <c r="T111">
        <f t="shared" si="24"/>
        <v>0</v>
      </c>
      <c r="U111">
        <f t="shared" si="25"/>
        <v>4800</v>
      </c>
      <c r="V111">
        <f t="shared" si="26"/>
        <v>-336</v>
      </c>
      <c r="W111">
        <f t="shared" si="27"/>
        <v>896</v>
      </c>
      <c r="X111">
        <f t="shared" si="28"/>
        <v>-867</v>
      </c>
    </row>
    <row r="112" spans="2:24" x14ac:dyDescent="0.25">
      <c r="B112" t="s">
        <v>14</v>
      </c>
      <c r="C112">
        <v>6100</v>
      </c>
      <c r="D112">
        <v>5400</v>
      </c>
      <c r="E112">
        <v>5200</v>
      </c>
      <c r="F112">
        <v>5350</v>
      </c>
      <c r="G112">
        <v>5330</v>
      </c>
      <c r="H112">
        <v>4993</v>
      </c>
      <c r="J112">
        <f>SUM(C$106:C112)</f>
        <v>44600</v>
      </c>
      <c r="K112">
        <f>SUM(D$106:D112)</f>
        <v>40350</v>
      </c>
      <c r="L112">
        <f>SUM(E$106:E112)</f>
        <v>44950</v>
      </c>
      <c r="M112">
        <f>SUM(F$106:F112)</f>
        <v>39964</v>
      </c>
      <c r="N112">
        <f>SUM(G$106:G112)</f>
        <v>41176</v>
      </c>
      <c r="O112">
        <f>SUM(H$106:H112)</f>
        <v>39076</v>
      </c>
      <c r="P112" s="12">
        <f t="shared" si="29"/>
        <v>40350</v>
      </c>
      <c r="R112" t="s">
        <v>14</v>
      </c>
      <c r="S112">
        <f t="shared" si="23"/>
        <v>4250</v>
      </c>
      <c r="T112">
        <f t="shared" si="24"/>
        <v>0</v>
      </c>
      <c r="U112">
        <f t="shared" si="25"/>
        <v>4600</v>
      </c>
      <c r="V112">
        <f t="shared" si="26"/>
        <v>-386</v>
      </c>
      <c r="W112">
        <f t="shared" si="27"/>
        <v>826</v>
      </c>
      <c r="X112">
        <f t="shared" si="28"/>
        <v>-1274</v>
      </c>
    </row>
    <row r="113" spans="2:24" x14ac:dyDescent="0.25">
      <c r="B113" t="s">
        <v>15</v>
      </c>
      <c r="C113">
        <v>6200</v>
      </c>
      <c r="D113">
        <v>5500</v>
      </c>
      <c r="E113">
        <v>5300</v>
      </c>
      <c r="F113">
        <v>5036</v>
      </c>
      <c r="G113">
        <v>5223</v>
      </c>
      <c r="H113">
        <v>4945</v>
      </c>
      <c r="J113">
        <f>SUM(C$106:C113)</f>
        <v>50800</v>
      </c>
      <c r="K113">
        <f>SUM(D$106:D113)</f>
        <v>45850</v>
      </c>
      <c r="L113">
        <f>SUM(E$106:E113)</f>
        <v>50250</v>
      </c>
      <c r="M113">
        <f>SUM(F$106:F113)</f>
        <v>45000</v>
      </c>
      <c r="N113">
        <f>SUM(G$106:G113)</f>
        <v>46399</v>
      </c>
      <c r="O113">
        <f>SUM(H$106:H113)</f>
        <v>44021</v>
      </c>
      <c r="P113" s="12">
        <f t="shared" si="29"/>
        <v>45850</v>
      </c>
      <c r="R113" t="s">
        <v>15</v>
      </c>
      <c r="S113">
        <f t="shared" si="23"/>
        <v>4950</v>
      </c>
      <c r="T113">
        <f t="shared" si="24"/>
        <v>0</v>
      </c>
      <c r="U113">
        <f t="shared" si="25"/>
        <v>4400</v>
      </c>
      <c r="V113">
        <f t="shared" si="26"/>
        <v>-850</v>
      </c>
      <c r="W113">
        <f t="shared" si="27"/>
        <v>549</v>
      </c>
      <c r="X113">
        <f t="shared" si="28"/>
        <v>-1829</v>
      </c>
    </row>
    <row r="114" spans="2:24" x14ac:dyDescent="0.25">
      <c r="B114" t="s">
        <v>16</v>
      </c>
      <c r="C114">
        <v>6100</v>
      </c>
      <c r="D114">
        <v>5550</v>
      </c>
      <c r="E114">
        <v>5400</v>
      </c>
      <c r="F114">
        <v>5167</v>
      </c>
      <c r="G114">
        <v>5175</v>
      </c>
      <c r="H114">
        <v>5035</v>
      </c>
      <c r="J114">
        <f>SUM(C$106:C114)</f>
        <v>56900</v>
      </c>
      <c r="K114">
        <f>SUM(D$106:D114)</f>
        <v>51400</v>
      </c>
      <c r="L114">
        <f>SUM(E$106:E114)</f>
        <v>55650</v>
      </c>
      <c r="M114">
        <f>SUM(F$106:F114)</f>
        <v>50167</v>
      </c>
      <c r="N114">
        <f>SUM(G$106:G114)</f>
        <v>51574</v>
      </c>
      <c r="O114">
        <f>SUM(H$106:H114)</f>
        <v>49056</v>
      </c>
      <c r="P114" s="12">
        <f t="shared" si="29"/>
        <v>51400</v>
      </c>
      <c r="R114" t="s">
        <v>16</v>
      </c>
      <c r="S114">
        <f t="shared" si="23"/>
        <v>5500</v>
      </c>
      <c r="T114">
        <f t="shared" si="24"/>
        <v>0</v>
      </c>
      <c r="U114">
        <f t="shared" si="25"/>
        <v>4250</v>
      </c>
      <c r="V114">
        <f t="shared" si="26"/>
        <v>-1233</v>
      </c>
      <c r="W114">
        <f t="shared" si="27"/>
        <v>174</v>
      </c>
      <c r="X114">
        <f t="shared" si="28"/>
        <v>-2344</v>
      </c>
    </row>
    <row r="115" spans="2:24" x14ac:dyDescent="0.25">
      <c r="B115" t="s">
        <v>17</v>
      </c>
      <c r="C115">
        <v>6850</v>
      </c>
      <c r="D115">
        <v>5950</v>
      </c>
      <c r="E115">
        <v>5950</v>
      </c>
      <c r="F115">
        <v>5755</v>
      </c>
      <c r="G115">
        <v>5748</v>
      </c>
      <c r="H115">
        <v>5318</v>
      </c>
      <c r="J115">
        <f>SUM(C$106:C115)</f>
        <v>63750</v>
      </c>
      <c r="K115">
        <f>SUM(D$106:D115)</f>
        <v>57350</v>
      </c>
      <c r="L115">
        <f>SUM(E$106:E115)</f>
        <v>61600</v>
      </c>
      <c r="M115">
        <f>SUM(F$106:F115)</f>
        <v>55922</v>
      </c>
      <c r="N115">
        <f>SUM(G$106:G115)</f>
        <v>57322</v>
      </c>
      <c r="O115">
        <f>SUM(H$106:H115)</f>
        <v>54374</v>
      </c>
      <c r="P115" s="12">
        <f t="shared" si="29"/>
        <v>57322</v>
      </c>
      <c r="R115" t="s">
        <v>17</v>
      </c>
      <c r="S115">
        <f t="shared" si="23"/>
        <v>6428</v>
      </c>
      <c r="T115">
        <f t="shared" si="24"/>
        <v>28</v>
      </c>
      <c r="U115">
        <f t="shared" si="25"/>
        <v>4278</v>
      </c>
      <c r="V115">
        <f t="shared" si="26"/>
        <v>-1400</v>
      </c>
      <c r="W115">
        <f t="shared" si="27"/>
        <v>0</v>
      </c>
      <c r="X115">
        <f t="shared" si="28"/>
        <v>-2948</v>
      </c>
    </row>
    <row r="116" spans="2:24" x14ac:dyDescent="0.25">
      <c r="B116" t="s">
        <v>18</v>
      </c>
      <c r="C116">
        <v>6850</v>
      </c>
      <c r="D116">
        <v>6050</v>
      </c>
      <c r="E116">
        <v>6150</v>
      </c>
      <c r="F116">
        <v>5613</v>
      </c>
      <c r="G116">
        <v>5543</v>
      </c>
      <c r="H116">
        <v>5532</v>
      </c>
      <c r="J116">
        <f>SUM(C$106:C116)</f>
        <v>70600</v>
      </c>
      <c r="K116">
        <f>SUM(D$106:D116)</f>
        <v>63400</v>
      </c>
      <c r="L116">
        <f>SUM(E$106:E116)</f>
        <v>67750</v>
      </c>
      <c r="M116">
        <f>SUM(F$106:F116)</f>
        <v>61535</v>
      </c>
      <c r="N116">
        <f>SUM(G$106:G116)</f>
        <v>62865</v>
      </c>
      <c r="O116">
        <f>SUM(H$106:H116)</f>
        <v>59906</v>
      </c>
      <c r="P116" s="12">
        <f t="shared" si="29"/>
        <v>62865</v>
      </c>
      <c r="R116" t="s">
        <v>18</v>
      </c>
      <c r="S116">
        <f t="shared" si="23"/>
        <v>7735</v>
      </c>
      <c r="T116">
        <f t="shared" si="24"/>
        <v>535</v>
      </c>
      <c r="U116">
        <f t="shared" si="25"/>
        <v>4885</v>
      </c>
      <c r="V116">
        <f t="shared" si="26"/>
        <v>-1330</v>
      </c>
      <c r="W116">
        <f t="shared" si="27"/>
        <v>0</v>
      </c>
      <c r="X116">
        <f t="shared" si="28"/>
        <v>-2959</v>
      </c>
    </row>
    <row r="117" spans="2:24" x14ac:dyDescent="0.25">
      <c r="B117" t="s">
        <v>19</v>
      </c>
      <c r="C117">
        <v>7800</v>
      </c>
      <c r="D117">
        <v>6500</v>
      </c>
      <c r="E117">
        <v>6800</v>
      </c>
      <c r="F117">
        <v>6082</v>
      </c>
      <c r="G117">
        <v>5946</v>
      </c>
      <c r="H117">
        <v>6186</v>
      </c>
      <c r="J117">
        <f>SUM(C$106:C117)</f>
        <v>78400</v>
      </c>
      <c r="K117">
        <f>SUM(D$106:D117)</f>
        <v>69900</v>
      </c>
      <c r="L117">
        <f>SUM(E$106:E117)</f>
        <v>74550</v>
      </c>
      <c r="M117">
        <f>SUM(F$106:F117)</f>
        <v>67617</v>
      </c>
      <c r="N117">
        <f>SUM(G$106:G117)</f>
        <v>68811</v>
      </c>
      <c r="O117">
        <f>SUM(H$106:H117)</f>
        <v>66092</v>
      </c>
      <c r="P117">
        <f t="shared" si="29"/>
        <v>68811</v>
      </c>
      <c r="R117" t="s">
        <v>19</v>
      </c>
      <c r="S117">
        <f t="shared" si="23"/>
        <v>9589</v>
      </c>
      <c r="T117">
        <f t="shared" si="24"/>
        <v>1089</v>
      </c>
      <c r="U117">
        <f t="shared" si="25"/>
        <v>5739</v>
      </c>
      <c r="V117">
        <f t="shared" si="26"/>
        <v>-1194</v>
      </c>
      <c r="W117">
        <f t="shared" si="27"/>
        <v>0</v>
      </c>
      <c r="X117">
        <f t="shared" si="28"/>
        <v>-2719</v>
      </c>
    </row>
    <row r="121" spans="2:24" x14ac:dyDescent="0.25">
      <c r="B121" s="8" t="s">
        <v>132</v>
      </c>
      <c r="C121" s="13" t="s">
        <v>133</v>
      </c>
      <c r="D121" s="5">
        <v>908.60799999999995</v>
      </c>
      <c r="E121" s="5">
        <v>13982984</v>
      </c>
      <c r="F121" s="8" t="s">
        <v>134</v>
      </c>
      <c r="G121">
        <f>SUM(E$121:E121)/SUM(E$121:E$133)</f>
        <v>0.38535027906441599</v>
      </c>
    </row>
    <row r="122" spans="2:24" x14ac:dyDescent="0.25">
      <c r="B122" s="8" t="s">
        <v>135</v>
      </c>
      <c r="C122" s="13" t="s">
        <v>130</v>
      </c>
      <c r="D122" s="5" t="s">
        <v>136</v>
      </c>
      <c r="E122" s="5">
        <v>8326089</v>
      </c>
      <c r="F122" s="8" t="s">
        <v>137</v>
      </c>
      <c r="G122">
        <f>SUM(E$121:E122)/SUM(E$121:E$133)</f>
        <v>0.61480493049397955</v>
      </c>
    </row>
    <row r="123" spans="2:24" ht="30" x14ac:dyDescent="0.25">
      <c r="B123" s="8" t="s">
        <v>138</v>
      </c>
      <c r="C123" s="13" t="s">
        <v>139</v>
      </c>
      <c r="D123" s="5">
        <v>922.51</v>
      </c>
      <c r="E123" s="5">
        <v>4751612</v>
      </c>
      <c r="F123" s="8" t="s">
        <v>134</v>
      </c>
      <c r="G123">
        <f>SUM(E$121:E123)/SUM(E$121:E$133)</f>
        <v>0.74575230268619741</v>
      </c>
    </row>
    <row r="124" spans="2:24" x14ac:dyDescent="0.25">
      <c r="B124" s="8" t="s">
        <v>140</v>
      </c>
      <c r="C124" s="13" t="s">
        <v>141</v>
      </c>
      <c r="D124" s="5">
        <v>640.08199999999999</v>
      </c>
      <c r="E124" s="5">
        <v>4252879</v>
      </c>
      <c r="F124" s="8" t="s">
        <v>134</v>
      </c>
      <c r="G124">
        <f>SUM(E$121:E124)/SUM(E$121:E$133)</f>
        <v>0.86295533384729961</v>
      </c>
    </row>
    <row r="125" spans="2:24" x14ac:dyDescent="0.25">
      <c r="B125" s="8" t="s">
        <v>142</v>
      </c>
      <c r="C125" s="13" t="s">
        <v>143</v>
      </c>
      <c r="D125" s="5">
        <v>552.33000000000004</v>
      </c>
      <c r="E125" s="5">
        <v>1318128</v>
      </c>
      <c r="F125" s="8" t="s">
        <v>134</v>
      </c>
      <c r="G125">
        <f>SUM(E$121:E125)/SUM(E$121:E$133)</f>
        <v>0.89928098455551908</v>
      </c>
    </row>
    <row r="126" spans="2:24" ht="30" x14ac:dyDescent="0.25">
      <c r="B126" s="8" t="s">
        <v>144</v>
      </c>
      <c r="C126" s="13" t="s">
        <v>145</v>
      </c>
      <c r="D126" s="5">
        <v>588.24</v>
      </c>
      <c r="E126" s="5">
        <v>1150632</v>
      </c>
      <c r="F126" s="8" t="s">
        <v>134</v>
      </c>
      <c r="G126">
        <f>SUM(E$121:E126)/SUM(E$121:E$133)</f>
        <v>0.93099069417833258</v>
      </c>
    </row>
    <row r="127" spans="2:24" ht="30" x14ac:dyDescent="0.25">
      <c r="B127" s="8" t="s">
        <v>146</v>
      </c>
      <c r="C127" s="13" t="s">
        <v>147</v>
      </c>
      <c r="D127" s="5">
        <v>52.939</v>
      </c>
      <c r="E127" s="5">
        <v>949501</v>
      </c>
      <c r="F127" s="8" t="s">
        <v>134</v>
      </c>
      <c r="G127">
        <f>SUM(E$121:E127)/SUM(E$121:E$133)</f>
        <v>0.95715753205227572</v>
      </c>
    </row>
    <row r="128" spans="2:24" ht="30" x14ac:dyDescent="0.25">
      <c r="B128" s="8" t="s">
        <v>148</v>
      </c>
      <c r="C128" s="13" t="s">
        <v>149</v>
      </c>
      <c r="D128" s="5">
        <v>71.376999999999995</v>
      </c>
      <c r="E128" s="5">
        <v>756780</v>
      </c>
      <c r="F128" s="8" t="s">
        <v>150</v>
      </c>
      <c r="G128">
        <f>SUM(E$121:E128)/SUM(E$121:E$133)</f>
        <v>0.97801326529135901</v>
      </c>
    </row>
    <row r="129" spans="2:7" ht="45" x14ac:dyDescent="0.25">
      <c r="B129" s="8" t="s">
        <v>151</v>
      </c>
      <c r="C129" s="13" t="s">
        <v>152</v>
      </c>
      <c r="D129" s="5">
        <v>370.51100000000002</v>
      </c>
      <c r="E129" s="5">
        <v>530128</v>
      </c>
      <c r="F129" s="8" t="s">
        <v>134</v>
      </c>
      <c r="G129">
        <f>SUM(E$121:E129)/SUM(E$121:E$133)</f>
        <v>0.99262280591157714</v>
      </c>
    </row>
    <row r="130" spans="2:7" ht="45" x14ac:dyDescent="0.25">
      <c r="B130" s="8" t="s">
        <v>153</v>
      </c>
      <c r="C130" s="13" t="s">
        <v>154</v>
      </c>
      <c r="D130" s="5">
        <v>5.6859999999999999</v>
      </c>
      <c r="E130" s="5">
        <v>148649</v>
      </c>
      <c r="F130" s="8" t="s">
        <v>134</v>
      </c>
      <c r="G130">
        <f>SUM(E$121:E130)/SUM(E$121:E$133)</f>
        <v>0.99671935165836811</v>
      </c>
    </row>
    <row r="131" spans="2:7" ht="45" x14ac:dyDescent="0.25">
      <c r="B131" s="8" t="s">
        <v>155</v>
      </c>
      <c r="C131" s="13" t="s">
        <v>156</v>
      </c>
      <c r="D131" s="5" t="s">
        <v>157</v>
      </c>
      <c r="E131" s="5">
        <v>44469</v>
      </c>
      <c r="F131" s="13" t="s">
        <v>158</v>
      </c>
      <c r="G131">
        <f>SUM(E$121:E131)/SUM(E$121:E$133)</f>
        <v>0.99794485127702715</v>
      </c>
    </row>
    <row r="132" spans="2:7" ht="30" x14ac:dyDescent="0.25">
      <c r="B132" s="8" t="s">
        <v>159</v>
      </c>
      <c r="C132" s="13" t="s">
        <v>160</v>
      </c>
      <c r="D132" s="5">
        <v>474.71300000000002</v>
      </c>
      <c r="E132" s="5">
        <v>37492</v>
      </c>
      <c r="F132" s="8" t="s">
        <v>150</v>
      </c>
      <c r="G132">
        <f>SUM(E$121:E132)/SUM(E$121:E$133)</f>
        <v>0.99897807513415826</v>
      </c>
    </row>
    <row r="133" spans="2:7" ht="45" x14ac:dyDescent="0.25">
      <c r="B133" s="8" t="s">
        <v>161</v>
      </c>
      <c r="C133" s="13" t="s">
        <v>162</v>
      </c>
      <c r="D133" s="5" t="s">
        <v>163</v>
      </c>
      <c r="E133" s="5">
        <v>37082</v>
      </c>
      <c r="F133" s="13" t="s">
        <v>158</v>
      </c>
      <c r="G133">
        <f>SUM(E$121:E133)/SUM(E$121:E$133)</f>
        <v>1</v>
      </c>
    </row>
    <row r="136" spans="2:7" x14ac:dyDescent="0.25">
      <c r="B136" t="s">
        <v>164</v>
      </c>
    </row>
    <row r="137" spans="2:7" x14ac:dyDescent="0.25">
      <c r="D137" t="s">
        <v>165</v>
      </c>
      <c r="F137" t="s">
        <v>166</v>
      </c>
    </row>
    <row r="138" spans="2:7" x14ac:dyDescent="0.25">
      <c r="B138" t="s">
        <v>167</v>
      </c>
      <c r="D138" t="s">
        <v>168</v>
      </c>
      <c r="E138" t="s">
        <v>169</v>
      </c>
      <c r="F138" t="s">
        <v>168</v>
      </c>
      <c r="G138" t="s">
        <v>169</v>
      </c>
    </row>
    <row r="139" spans="2:7" x14ac:dyDescent="0.25">
      <c r="B139">
        <v>2017</v>
      </c>
      <c r="C139" t="s">
        <v>170</v>
      </c>
      <c r="D139">
        <v>4204</v>
      </c>
      <c r="E139">
        <v>32</v>
      </c>
      <c r="F139">
        <v>2429</v>
      </c>
      <c r="G139">
        <v>35</v>
      </c>
    </row>
    <row r="140" spans="2:7" x14ac:dyDescent="0.25">
      <c r="B140">
        <v>2017</v>
      </c>
      <c r="C140" t="s">
        <v>171</v>
      </c>
      <c r="D140">
        <v>4029</v>
      </c>
      <c r="E140">
        <v>34</v>
      </c>
      <c r="F140">
        <v>1945</v>
      </c>
      <c r="G140">
        <v>32</v>
      </c>
    </row>
    <row r="141" spans="2:7" x14ac:dyDescent="0.25">
      <c r="B141">
        <v>2017</v>
      </c>
      <c r="C141" t="s">
        <v>172</v>
      </c>
      <c r="D141">
        <v>4525</v>
      </c>
      <c r="E141">
        <v>27</v>
      </c>
      <c r="F141">
        <v>2106</v>
      </c>
      <c r="G141">
        <v>34</v>
      </c>
    </row>
    <row r="142" spans="2:7" x14ac:dyDescent="0.25">
      <c r="B142">
        <v>2017</v>
      </c>
      <c r="C142" t="s">
        <v>173</v>
      </c>
      <c r="D142">
        <v>4477</v>
      </c>
      <c r="E142">
        <v>38</v>
      </c>
      <c r="F142">
        <v>2031</v>
      </c>
      <c r="G142">
        <v>30</v>
      </c>
    </row>
    <row r="143" spans="2:7" x14ac:dyDescent="0.25">
      <c r="B143">
        <v>2017</v>
      </c>
      <c r="C143" t="s">
        <v>12</v>
      </c>
      <c r="D143">
        <v>4583</v>
      </c>
      <c r="E143">
        <v>38</v>
      </c>
      <c r="F143">
        <v>2081</v>
      </c>
      <c r="G143">
        <v>32</v>
      </c>
    </row>
    <row r="144" spans="2:7" x14ac:dyDescent="0.25">
      <c r="B144">
        <v>2017</v>
      </c>
      <c r="C144" t="s">
        <v>174</v>
      </c>
      <c r="D144">
        <v>4688</v>
      </c>
      <c r="E144">
        <v>35</v>
      </c>
      <c r="F144">
        <v>1873</v>
      </c>
      <c r="G144">
        <v>36</v>
      </c>
    </row>
    <row r="145" spans="2:7" x14ac:dyDescent="0.25">
      <c r="B145">
        <v>2017</v>
      </c>
      <c r="C145" t="s">
        <v>175</v>
      </c>
      <c r="D145">
        <v>4843</v>
      </c>
      <c r="E145">
        <v>38</v>
      </c>
      <c r="F145">
        <v>1970</v>
      </c>
      <c r="G145">
        <v>45</v>
      </c>
    </row>
    <row r="146" spans="2:7" x14ac:dyDescent="0.25">
      <c r="B146">
        <v>2017</v>
      </c>
      <c r="C146" t="s">
        <v>176</v>
      </c>
      <c r="D146">
        <v>4682</v>
      </c>
      <c r="E146">
        <v>42</v>
      </c>
      <c r="F146">
        <v>1981</v>
      </c>
      <c r="G146">
        <v>52</v>
      </c>
    </row>
    <row r="147" spans="2:7" x14ac:dyDescent="0.25">
      <c r="B147">
        <v>2017</v>
      </c>
      <c r="C147" t="s">
        <v>177</v>
      </c>
      <c r="D147">
        <v>4482</v>
      </c>
      <c r="E147">
        <v>39</v>
      </c>
      <c r="F147">
        <v>2016</v>
      </c>
      <c r="G147">
        <v>57</v>
      </c>
    </row>
    <row r="148" spans="2:7" x14ac:dyDescent="0.25">
      <c r="B148">
        <v>2017</v>
      </c>
      <c r="C148" t="s">
        <v>178</v>
      </c>
      <c r="D148">
        <v>4320</v>
      </c>
      <c r="E148">
        <v>31</v>
      </c>
      <c r="F148">
        <v>2096</v>
      </c>
      <c r="G148">
        <v>45</v>
      </c>
    </row>
    <row r="149" spans="2:7" x14ac:dyDescent="0.25">
      <c r="B149">
        <v>2017</v>
      </c>
      <c r="C149" t="s">
        <v>179</v>
      </c>
      <c r="D149">
        <v>4179</v>
      </c>
      <c r="E149">
        <v>41</v>
      </c>
      <c r="F149">
        <v>2190</v>
      </c>
      <c r="G149">
        <v>35</v>
      </c>
    </row>
    <row r="150" spans="2:7" x14ac:dyDescent="0.25">
      <c r="B150">
        <v>2017</v>
      </c>
      <c r="C150" t="s">
        <v>180</v>
      </c>
      <c r="D150">
        <v>4021</v>
      </c>
      <c r="E150">
        <v>32</v>
      </c>
      <c r="F150">
        <v>2403</v>
      </c>
      <c r="G150">
        <v>38</v>
      </c>
    </row>
    <row r="151" spans="2:7" x14ac:dyDescent="0.25">
      <c r="B151">
        <v>2017</v>
      </c>
      <c r="C151" t="s">
        <v>181</v>
      </c>
      <c r="D151">
        <v>53033</v>
      </c>
      <c r="E151">
        <v>427</v>
      </c>
      <c r="F151">
        <v>25121</v>
      </c>
      <c r="G151">
        <v>471</v>
      </c>
    </row>
    <row r="152" spans="2:7" x14ac:dyDescent="0.25">
      <c r="B152">
        <v>2018</v>
      </c>
      <c r="C152" t="s">
        <v>170</v>
      </c>
      <c r="D152">
        <v>4221</v>
      </c>
      <c r="E152">
        <v>29</v>
      </c>
      <c r="F152">
        <v>2532</v>
      </c>
      <c r="G152">
        <v>43</v>
      </c>
    </row>
    <row r="153" spans="2:7" x14ac:dyDescent="0.25">
      <c r="B153">
        <v>2018</v>
      </c>
      <c r="C153" t="s">
        <v>171</v>
      </c>
      <c r="D153">
        <v>3836</v>
      </c>
      <c r="E153">
        <v>23</v>
      </c>
      <c r="F153">
        <v>2024</v>
      </c>
      <c r="G153">
        <v>32</v>
      </c>
    </row>
    <row r="154" spans="2:7" x14ac:dyDescent="0.25">
      <c r="B154">
        <v>2018</v>
      </c>
      <c r="C154" t="s">
        <v>172</v>
      </c>
      <c r="D154">
        <v>4323</v>
      </c>
      <c r="E154">
        <v>44</v>
      </c>
      <c r="F154">
        <v>2140</v>
      </c>
      <c r="G154">
        <v>33</v>
      </c>
    </row>
    <row r="155" spans="2:7" x14ac:dyDescent="0.25">
      <c r="B155">
        <v>2018</v>
      </c>
      <c r="C155" t="s">
        <v>173</v>
      </c>
      <c r="D155">
        <v>4238</v>
      </c>
      <c r="E155">
        <v>23</v>
      </c>
      <c r="F155">
        <v>2139</v>
      </c>
      <c r="G155">
        <v>54</v>
      </c>
    </row>
    <row r="156" spans="2:7" x14ac:dyDescent="0.25">
      <c r="B156">
        <v>2018</v>
      </c>
      <c r="C156" t="s">
        <v>12</v>
      </c>
      <c r="D156">
        <v>4641</v>
      </c>
      <c r="E156">
        <v>36</v>
      </c>
      <c r="F156">
        <v>2131</v>
      </c>
      <c r="G156">
        <v>44</v>
      </c>
    </row>
    <row r="157" spans="2:7" x14ac:dyDescent="0.25">
      <c r="B157">
        <v>2018</v>
      </c>
      <c r="C157" t="s">
        <v>174</v>
      </c>
      <c r="D157">
        <v>4516</v>
      </c>
      <c r="E157">
        <v>33</v>
      </c>
      <c r="F157">
        <v>2006</v>
      </c>
      <c r="G157">
        <v>48</v>
      </c>
    </row>
    <row r="158" spans="2:7" x14ac:dyDescent="0.25">
      <c r="B158">
        <v>2018</v>
      </c>
      <c r="C158" t="s">
        <v>175</v>
      </c>
      <c r="D158">
        <v>4606</v>
      </c>
      <c r="E158">
        <v>31</v>
      </c>
      <c r="F158">
        <v>1965</v>
      </c>
      <c r="G158">
        <v>45</v>
      </c>
    </row>
    <row r="159" spans="2:7" x14ac:dyDescent="0.25">
      <c r="B159">
        <v>2018</v>
      </c>
      <c r="C159" t="s">
        <v>176</v>
      </c>
      <c r="D159">
        <v>4643</v>
      </c>
      <c r="E159">
        <v>29</v>
      </c>
      <c r="F159">
        <v>2039</v>
      </c>
      <c r="G159">
        <v>49</v>
      </c>
    </row>
    <row r="160" spans="2:7" x14ac:dyDescent="0.25">
      <c r="B160">
        <v>2018</v>
      </c>
      <c r="C160" t="s">
        <v>177</v>
      </c>
      <c r="D160">
        <v>4357</v>
      </c>
      <c r="E160">
        <v>27</v>
      </c>
      <c r="F160">
        <v>1963</v>
      </c>
      <c r="G160">
        <v>48</v>
      </c>
    </row>
    <row r="161" spans="2:7" x14ac:dyDescent="0.25">
      <c r="B161">
        <v>2018</v>
      </c>
      <c r="C161" t="s">
        <v>178</v>
      </c>
      <c r="D161">
        <v>4302</v>
      </c>
      <c r="E161">
        <v>36</v>
      </c>
      <c r="F161">
        <v>2128</v>
      </c>
      <c r="G161">
        <v>44</v>
      </c>
    </row>
    <row r="162" spans="2:7" x14ac:dyDescent="0.25">
      <c r="B162">
        <v>2018</v>
      </c>
      <c r="C162" t="s">
        <v>179</v>
      </c>
      <c r="D162">
        <v>4137</v>
      </c>
      <c r="E162">
        <v>38</v>
      </c>
      <c r="F162">
        <v>2200</v>
      </c>
      <c r="G162">
        <v>42</v>
      </c>
    </row>
    <row r="163" spans="2:7" x14ac:dyDescent="0.25">
      <c r="B163">
        <v>2018</v>
      </c>
      <c r="C163" t="s">
        <v>180</v>
      </c>
      <c r="D163">
        <v>4033</v>
      </c>
      <c r="E163">
        <v>39</v>
      </c>
      <c r="F163">
        <v>2250</v>
      </c>
      <c r="G163">
        <v>38</v>
      </c>
    </row>
    <row r="164" spans="2:7" x14ac:dyDescent="0.25">
      <c r="B164">
        <v>2018</v>
      </c>
      <c r="C164" t="s">
        <v>181</v>
      </c>
      <c r="D164">
        <v>51854</v>
      </c>
      <c r="E164">
        <v>388</v>
      </c>
      <c r="F164">
        <v>25517</v>
      </c>
      <c r="G164">
        <v>520</v>
      </c>
    </row>
    <row r="165" spans="2:7" x14ac:dyDescent="0.25">
      <c r="B165">
        <v>2019</v>
      </c>
      <c r="C165" t="s">
        <v>170</v>
      </c>
      <c r="D165">
        <v>4059</v>
      </c>
      <c r="E165">
        <v>41</v>
      </c>
      <c r="F165">
        <v>2306</v>
      </c>
      <c r="G165">
        <v>46</v>
      </c>
    </row>
    <row r="166" spans="2:7" x14ac:dyDescent="0.25">
      <c r="B166">
        <v>2019</v>
      </c>
      <c r="C166" t="s">
        <v>171</v>
      </c>
      <c r="D166">
        <v>3875</v>
      </c>
      <c r="E166">
        <v>36</v>
      </c>
      <c r="F166">
        <v>2109</v>
      </c>
      <c r="G166">
        <v>44</v>
      </c>
    </row>
    <row r="167" spans="2:7" x14ac:dyDescent="0.25">
      <c r="B167">
        <v>2019</v>
      </c>
      <c r="C167" t="s">
        <v>172</v>
      </c>
      <c r="D167">
        <v>4407</v>
      </c>
      <c r="E167">
        <v>32</v>
      </c>
      <c r="F167">
        <v>2138</v>
      </c>
      <c r="G167">
        <v>41</v>
      </c>
    </row>
    <row r="168" spans="2:7" x14ac:dyDescent="0.25">
      <c r="B168">
        <v>2019</v>
      </c>
      <c r="C168" t="s">
        <v>173</v>
      </c>
      <c r="D168">
        <v>4255</v>
      </c>
      <c r="E168">
        <v>38</v>
      </c>
      <c r="F168">
        <v>2136</v>
      </c>
      <c r="G168">
        <v>48</v>
      </c>
    </row>
    <row r="169" spans="2:7" x14ac:dyDescent="0.25">
      <c r="B169">
        <v>2019</v>
      </c>
      <c r="C169" t="s">
        <v>12</v>
      </c>
      <c r="D169">
        <v>4580</v>
      </c>
      <c r="E169">
        <v>35</v>
      </c>
      <c r="F169">
        <v>2159</v>
      </c>
      <c r="G169">
        <v>48</v>
      </c>
    </row>
    <row r="170" spans="2:7" x14ac:dyDescent="0.25">
      <c r="B170">
        <v>2019</v>
      </c>
      <c r="C170" t="s">
        <v>174</v>
      </c>
      <c r="D170">
        <v>4465</v>
      </c>
      <c r="E170">
        <v>42</v>
      </c>
      <c r="F170">
        <v>1961</v>
      </c>
      <c r="G170">
        <v>39</v>
      </c>
    </row>
    <row r="171" spans="2:7" x14ac:dyDescent="0.25">
      <c r="B171">
        <v>2019</v>
      </c>
      <c r="C171" t="s">
        <v>175</v>
      </c>
      <c r="D171">
        <v>4608</v>
      </c>
      <c r="E171">
        <v>51</v>
      </c>
      <c r="F171">
        <v>2106</v>
      </c>
      <c r="G171">
        <v>56</v>
      </c>
    </row>
    <row r="172" spans="2:7" x14ac:dyDescent="0.25">
      <c r="B172">
        <v>2019</v>
      </c>
      <c r="C172" t="s">
        <v>176</v>
      </c>
      <c r="D172">
        <v>4498</v>
      </c>
      <c r="E172">
        <v>38</v>
      </c>
      <c r="F172">
        <v>2057</v>
      </c>
      <c r="G172">
        <v>42</v>
      </c>
    </row>
    <row r="173" spans="2:7" x14ac:dyDescent="0.25">
      <c r="B173">
        <v>2019</v>
      </c>
      <c r="C173" t="s">
        <v>177</v>
      </c>
      <c r="D173">
        <v>4377</v>
      </c>
      <c r="E173">
        <v>26</v>
      </c>
      <c r="F173">
        <v>2033</v>
      </c>
      <c r="G173">
        <v>45</v>
      </c>
    </row>
    <row r="174" spans="2:7" x14ac:dyDescent="0.25">
      <c r="B174">
        <v>2019</v>
      </c>
      <c r="C174" t="s">
        <v>178</v>
      </c>
      <c r="D174">
        <v>4134</v>
      </c>
      <c r="E174">
        <v>42</v>
      </c>
      <c r="F174">
        <v>2247</v>
      </c>
      <c r="G174">
        <v>39</v>
      </c>
    </row>
    <row r="175" spans="2:7" x14ac:dyDescent="0.25">
      <c r="B175">
        <v>2019</v>
      </c>
      <c r="C175" t="s">
        <v>179</v>
      </c>
      <c r="D175">
        <v>4060</v>
      </c>
      <c r="E175">
        <v>26</v>
      </c>
      <c r="F175">
        <v>2165</v>
      </c>
      <c r="G175">
        <v>39</v>
      </c>
    </row>
    <row r="176" spans="2:7" x14ac:dyDescent="0.25">
      <c r="B176">
        <v>2019</v>
      </c>
      <c r="C176" t="s">
        <v>180</v>
      </c>
      <c r="D176">
        <v>3961</v>
      </c>
      <c r="E176">
        <v>27</v>
      </c>
      <c r="F176">
        <v>2375</v>
      </c>
      <c r="G176">
        <v>43</v>
      </c>
    </row>
    <row r="177" spans="2:7" x14ac:dyDescent="0.25">
      <c r="B177">
        <v>2019</v>
      </c>
      <c r="C177" t="s">
        <v>181</v>
      </c>
      <c r="D177">
        <v>51279</v>
      </c>
      <c r="E177">
        <v>434</v>
      </c>
      <c r="F177">
        <v>25792</v>
      </c>
      <c r="G177">
        <v>530</v>
      </c>
    </row>
    <row r="178" spans="2:7" x14ac:dyDescent="0.25">
      <c r="B178">
        <v>2020</v>
      </c>
      <c r="C178" t="s">
        <v>170</v>
      </c>
      <c r="D178">
        <v>4081</v>
      </c>
      <c r="E178">
        <v>33</v>
      </c>
      <c r="F178">
        <v>2465</v>
      </c>
      <c r="G178">
        <v>58</v>
      </c>
    </row>
    <row r="179" spans="2:7" x14ac:dyDescent="0.25">
      <c r="B179">
        <v>2020</v>
      </c>
      <c r="C179" t="s">
        <v>171</v>
      </c>
      <c r="D179">
        <v>3856</v>
      </c>
      <c r="E179">
        <v>28</v>
      </c>
      <c r="F179">
        <v>2114</v>
      </c>
      <c r="G179">
        <v>50</v>
      </c>
    </row>
    <row r="180" spans="2:7" x14ac:dyDescent="0.25">
      <c r="B180">
        <v>2020</v>
      </c>
      <c r="C180" t="s">
        <v>172</v>
      </c>
      <c r="D180">
        <v>4271</v>
      </c>
      <c r="E180">
        <v>26</v>
      </c>
      <c r="F180">
        <v>2437</v>
      </c>
      <c r="G180">
        <v>40</v>
      </c>
    </row>
    <row r="181" spans="2:7" x14ac:dyDescent="0.25">
      <c r="B181">
        <v>2020</v>
      </c>
      <c r="C181" t="s">
        <v>173</v>
      </c>
      <c r="D181">
        <v>4042</v>
      </c>
      <c r="E181">
        <v>31</v>
      </c>
      <c r="F181">
        <v>2341</v>
      </c>
      <c r="G181">
        <v>26</v>
      </c>
    </row>
    <row r="182" spans="2:7" x14ac:dyDescent="0.25">
      <c r="B182">
        <v>2020</v>
      </c>
      <c r="C182" t="s">
        <v>12</v>
      </c>
      <c r="D182">
        <v>4275</v>
      </c>
      <c r="E182">
        <v>41</v>
      </c>
      <c r="F182">
        <v>2274</v>
      </c>
      <c r="G182">
        <v>42</v>
      </c>
    </row>
    <row r="183" spans="2:7" x14ac:dyDescent="0.25">
      <c r="B183">
        <v>2020</v>
      </c>
      <c r="C183" t="s">
        <v>174</v>
      </c>
      <c r="D183">
        <v>4136</v>
      </c>
      <c r="E183">
        <v>41</v>
      </c>
      <c r="F183">
        <v>2145</v>
      </c>
      <c r="G183">
        <v>32</v>
      </c>
    </row>
    <row r="184" spans="2:7" x14ac:dyDescent="0.25">
      <c r="B184">
        <v>2020</v>
      </c>
      <c r="C184" t="s">
        <v>175</v>
      </c>
      <c r="D184">
        <v>4331</v>
      </c>
      <c r="E184">
        <v>48</v>
      </c>
      <c r="F184">
        <v>2253</v>
      </c>
      <c r="G184">
        <v>44</v>
      </c>
    </row>
    <row r="185" spans="2:7" x14ac:dyDescent="0.25">
      <c r="B185">
        <v>2020</v>
      </c>
      <c r="C185" t="s">
        <v>176</v>
      </c>
      <c r="D185">
        <v>4179</v>
      </c>
      <c r="E185">
        <v>53</v>
      </c>
      <c r="F185">
        <v>2241</v>
      </c>
      <c r="G185">
        <v>56</v>
      </c>
    </row>
    <row r="186" spans="2:7" x14ac:dyDescent="0.25">
      <c r="B186">
        <v>2020</v>
      </c>
      <c r="C186" t="s">
        <v>177</v>
      </c>
      <c r="D186">
        <v>4050</v>
      </c>
      <c r="E186">
        <v>55</v>
      </c>
      <c r="F186">
        <v>2270</v>
      </c>
      <c r="G186">
        <v>44</v>
      </c>
    </row>
    <row r="187" spans="2:7" x14ac:dyDescent="0.25">
      <c r="B187">
        <v>2020</v>
      </c>
      <c r="C187" t="s">
        <v>178</v>
      </c>
      <c r="D187">
        <v>3990</v>
      </c>
      <c r="E187">
        <v>65</v>
      </c>
      <c r="F187">
        <v>2488</v>
      </c>
      <c r="G187">
        <v>51</v>
      </c>
    </row>
    <row r="188" spans="2:7" x14ac:dyDescent="0.25">
      <c r="B188">
        <v>2020</v>
      </c>
      <c r="C188" t="s">
        <v>179</v>
      </c>
      <c r="D188">
        <v>3605</v>
      </c>
      <c r="E188">
        <v>101</v>
      </c>
      <c r="F188">
        <v>2658</v>
      </c>
      <c r="G188">
        <v>49</v>
      </c>
    </row>
    <row r="189" spans="2:7" x14ac:dyDescent="0.25">
      <c r="B189">
        <v>2020</v>
      </c>
      <c r="C189" t="s">
        <v>180</v>
      </c>
      <c r="D189">
        <v>3713</v>
      </c>
      <c r="E189">
        <v>87</v>
      </c>
      <c r="F189">
        <v>3154</v>
      </c>
      <c r="G189">
        <v>54</v>
      </c>
    </row>
    <row r="190" spans="2:7" x14ac:dyDescent="0.25">
      <c r="B190">
        <v>2020</v>
      </c>
      <c r="C190" t="s">
        <v>181</v>
      </c>
      <c r="D190">
        <v>48529</v>
      </c>
      <c r="E190">
        <v>609</v>
      </c>
      <c r="F190">
        <v>28840</v>
      </c>
      <c r="G190">
        <v>546</v>
      </c>
    </row>
    <row r="191" spans="2:7" x14ac:dyDescent="0.25">
      <c r="B191">
        <v>2021</v>
      </c>
      <c r="C191" t="s">
        <v>170</v>
      </c>
      <c r="D191">
        <v>3698</v>
      </c>
      <c r="E191">
        <v>73</v>
      </c>
      <c r="F191">
        <v>3005</v>
      </c>
      <c r="G191">
        <v>52</v>
      </c>
    </row>
    <row r="192" spans="2:7" x14ac:dyDescent="0.25">
      <c r="B192">
        <v>2021</v>
      </c>
      <c r="C192" t="s">
        <v>171</v>
      </c>
      <c r="D192">
        <v>3728</v>
      </c>
      <c r="E192">
        <v>80</v>
      </c>
      <c r="F192">
        <v>2252</v>
      </c>
      <c r="G192">
        <v>45</v>
      </c>
    </row>
    <row r="193" spans="2:7" x14ac:dyDescent="0.25">
      <c r="B193">
        <v>2021</v>
      </c>
      <c r="C193" t="s">
        <v>172</v>
      </c>
      <c r="D193">
        <v>4393</v>
      </c>
      <c r="E193">
        <v>67</v>
      </c>
      <c r="F193">
        <v>2431</v>
      </c>
      <c r="G193">
        <v>46</v>
      </c>
    </row>
    <row r="194" spans="2:7" x14ac:dyDescent="0.25">
      <c r="B194">
        <v>2021</v>
      </c>
      <c r="C194" t="s">
        <v>173</v>
      </c>
      <c r="D194">
        <v>4135</v>
      </c>
      <c r="E194">
        <v>78</v>
      </c>
      <c r="F194">
        <v>2356</v>
      </c>
      <c r="G194">
        <v>30</v>
      </c>
    </row>
    <row r="195" spans="2:7" x14ac:dyDescent="0.25">
      <c r="B195">
        <v>2021</v>
      </c>
      <c r="C195" t="s">
        <v>12</v>
      </c>
      <c r="D195">
        <v>4331</v>
      </c>
      <c r="E195">
        <v>68</v>
      </c>
      <c r="F195">
        <v>2438</v>
      </c>
      <c r="G195">
        <v>43</v>
      </c>
    </row>
    <row r="196" spans="2:7" x14ac:dyDescent="0.25">
      <c r="B196">
        <v>2021</v>
      </c>
      <c r="C196" t="s">
        <v>174</v>
      </c>
      <c r="D196">
        <v>4277</v>
      </c>
      <c r="E196">
        <v>90</v>
      </c>
      <c r="F196">
        <v>2293</v>
      </c>
      <c r="G196">
        <v>34</v>
      </c>
    </row>
    <row r="197" spans="2:7" x14ac:dyDescent="0.25">
      <c r="B197">
        <v>2021</v>
      </c>
      <c r="C197" t="s">
        <v>175</v>
      </c>
      <c r="D197">
        <v>4510</v>
      </c>
      <c r="E197">
        <v>92</v>
      </c>
      <c r="F197">
        <v>2513</v>
      </c>
      <c r="G197">
        <v>46</v>
      </c>
    </row>
    <row r="198" spans="2:7" x14ac:dyDescent="0.25">
      <c r="B198">
        <v>2021</v>
      </c>
      <c r="C198" t="s">
        <v>176</v>
      </c>
      <c r="D198">
        <v>4207</v>
      </c>
      <c r="E198">
        <v>88</v>
      </c>
      <c r="F198">
        <v>2421</v>
      </c>
      <c r="G198">
        <v>43</v>
      </c>
    </row>
    <row r="199" spans="2:7" x14ac:dyDescent="0.25">
      <c r="B199">
        <v>2021</v>
      </c>
      <c r="C199" t="s">
        <v>177</v>
      </c>
      <c r="D199">
        <v>4114</v>
      </c>
      <c r="E199">
        <v>104</v>
      </c>
      <c r="F199">
        <v>2856</v>
      </c>
      <c r="G199">
        <v>50</v>
      </c>
    </row>
    <row r="200" spans="2:7" x14ac:dyDescent="0.25">
      <c r="B200">
        <v>2021</v>
      </c>
      <c r="C200" t="s">
        <v>178</v>
      </c>
      <c r="D200">
        <v>3954</v>
      </c>
      <c r="E200">
        <v>107</v>
      </c>
      <c r="F200">
        <v>2840</v>
      </c>
      <c r="G200">
        <v>52</v>
      </c>
    </row>
    <row r="201" spans="2:7" x14ac:dyDescent="0.25">
      <c r="B201">
        <v>2021</v>
      </c>
      <c r="C201" t="s">
        <v>179</v>
      </c>
      <c r="D201">
        <v>3784</v>
      </c>
      <c r="E201">
        <v>108</v>
      </c>
      <c r="F201">
        <v>2644</v>
      </c>
      <c r="G201">
        <v>50</v>
      </c>
    </row>
    <row r="202" spans="2:7" x14ac:dyDescent="0.25">
      <c r="B202">
        <v>2021</v>
      </c>
      <c r="C202" t="s">
        <v>180</v>
      </c>
      <c r="D202">
        <v>3815</v>
      </c>
      <c r="E202">
        <v>128</v>
      </c>
      <c r="F202">
        <v>2770</v>
      </c>
      <c r="G202">
        <v>50</v>
      </c>
    </row>
    <row r="203" spans="2:7" x14ac:dyDescent="0.25">
      <c r="B203">
        <v>2021</v>
      </c>
      <c r="C203" t="s">
        <v>181</v>
      </c>
      <c r="D203">
        <v>48946</v>
      </c>
      <c r="E203">
        <v>1083</v>
      </c>
      <c r="F203">
        <v>30819</v>
      </c>
      <c r="G203">
        <v>541</v>
      </c>
    </row>
  </sheetData>
  <hyperlinks>
    <hyperlink ref="A1" location="home!A1" display="home" xr:uid="{8DC70C34-A942-4FEA-B130-AEE2D39F774D}"/>
    <hyperlink ref="B16" r:id="rId1" xr:uid="{2F37E929-58C0-4097-801A-A536B7A53A68}"/>
    <hyperlink ref="B36" r:id="rId2" xr:uid="{CE142912-29C8-4B52-AA68-27111C6595B8}"/>
    <hyperlink ref="B39" r:id="rId3" xr:uid="{9DF505A1-57E9-43BC-B2D0-CCE2996A2F6F}"/>
    <hyperlink ref="B56" r:id="rId4" xr:uid="{DA1E571F-F061-4E99-AEA1-74843558D495}"/>
    <hyperlink ref="B88" r:id="rId5" location="tri_phe=0" xr:uid="{01B2D53D-9E8B-41A0-BC89-4181CB330334}"/>
    <hyperlink ref="C121" r:id="rId6" tooltip="Toronto" display="https://de.wikipedia.org/wiki/Toronto" xr:uid="{A59DB223-8B95-4ED9-9E80-41A58E615C0A}"/>
    <hyperlink ref="C122" r:id="rId7" tooltip="Québec (Stadt)" display="https://de.wikipedia.org/wiki/Qu%C3%A9bec_(Stadt)" xr:uid="{109619C5-24C9-46FB-8532-601CEEBAEDE4}"/>
    <hyperlink ref="C123" r:id="rId8" tooltip="Victoria (British Columbia)" display="https://de.wikipedia.org/wiki/Victoria_(British_Columbia)" xr:uid="{60E03C5B-8E7D-43EC-B2D3-665BF718F41E}"/>
    <hyperlink ref="C124" r:id="rId9" tooltip="Edmonton" display="https://de.wikipedia.org/wiki/Edmonton" xr:uid="{9306DD54-4102-4EF1-9625-5B73590EECD2}"/>
    <hyperlink ref="C125" r:id="rId10" tooltip="Winnipeg" display="https://de.wikipedia.org/wiki/Winnipeg" xr:uid="{1A5B515E-D645-4ED2-B445-765E9E886A03}"/>
    <hyperlink ref="C126" r:id="rId11" tooltip="Regina (Saskatchewan)" display="https://de.wikipedia.org/wiki/Regina_(Saskatchewan)" xr:uid="{D426E3E0-2317-4873-BFE7-2C57E578A6DC}"/>
    <hyperlink ref="C127" r:id="rId12" tooltip="Halifax (Nova Scotia)" display="https://de.wikipedia.org/wiki/Halifax_(Nova_Scotia)" xr:uid="{8AE74968-FCF8-4178-9A4A-1821BCA8D58D}"/>
    <hyperlink ref="C128" r:id="rId13" tooltip="Fredericton" display="https://de.wikipedia.org/wiki/Fredericton" xr:uid="{621381C3-3C67-4AEF-BD97-F6238AA65FE9}"/>
    <hyperlink ref="C129" r:id="rId14" tooltip="St. John’s (Neufundland)" display="https://de.wikipedia.org/wiki/St._John%E2%80%99s_(Neufundland)" xr:uid="{00CE5939-7B6C-4635-82AA-74FE85AF6C81}"/>
    <hyperlink ref="C130" r:id="rId15" tooltip="Charlottetown" display="https://de.wikipedia.org/wiki/Charlottetown" xr:uid="{5A83A77C-1D0A-4FBF-9759-C4553ADC546C}"/>
    <hyperlink ref="C131" r:id="rId16" tooltip="Yellowknife (Stadt)" display="https://de.wikipedia.org/wiki/Yellowknife_(Stadt)" xr:uid="{8A70FA94-35B6-4DAD-A840-109CE745E3A8}"/>
    <hyperlink ref="F131" r:id="rId17" location="FN_1" display="https://de.wikipedia.org/wiki/Kanada - FN_1" xr:uid="{9E1A0927-F397-4612-8DBB-12785B902DA5}"/>
    <hyperlink ref="C132" r:id="rId18" tooltip="Whitehorse" display="https://de.wikipedia.org/wiki/Whitehorse" xr:uid="{D7924ED1-9158-4187-9399-B548E9AAE3F7}"/>
    <hyperlink ref="C133" r:id="rId19" tooltip="Iqaluit" display="https://de.wikipedia.org/wiki/Iqaluit" xr:uid="{82DB8B92-99D3-4AF3-9BA8-AEC83F832783}"/>
    <hyperlink ref="F133" r:id="rId20" location="FN_1" display="https://de.wikipedia.org/wiki/Kanada - FN_1" xr:uid="{01EA79F1-61E1-4EE8-8672-4B122480531C}"/>
    <hyperlink ref="L17" r:id="rId21" xr:uid="{AFC4FCB3-8955-4C40-A8B7-6B95E1A11C05}"/>
  </hyperlinks>
  <pageMargins left="0.7" right="0.7" top="0.78740157499999996" bottom="0.78740157499999996" header="0.3" footer="0.3"/>
  <drawing r:id="rId2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E6FC0-72D8-4B30-9A7D-08E27894BA9D}">
  <dimension ref="A1:O68"/>
  <sheetViews>
    <sheetView workbookViewId="0">
      <selection activeCell="L4" sqref="L4:O15"/>
    </sheetView>
  </sheetViews>
  <sheetFormatPr baseColWidth="10" defaultRowHeight="15" x14ac:dyDescent="0.25"/>
  <sheetData>
    <row r="1" spans="1:15" x14ac:dyDescent="0.25">
      <c r="A1" t="s">
        <v>184</v>
      </c>
      <c r="B1" t="s">
        <v>27</v>
      </c>
      <c r="C1" t="s">
        <v>185</v>
      </c>
      <c r="D1" t="s">
        <v>186</v>
      </c>
      <c r="E1" t="s">
        <v>187</v>
      </c>
      <c r="F1" t="s">
        <v>188</v>
      </c>
      <c r="G1" t="s">
        <v>189</v>
      </c>
      <c r="H1" t="s">
        <v>190</v>
      </c>
      <c r="I1" t="s">
        <v>191</v>
      </c>
    </row>
    <row r="2" spans="1:15" x14ac:dyDescent="0.25">
      <c r="A2" t="s">
        <v>26</v>
      </c>
      <c r="B2">
        <v>2022</v>
      </c>
      <c r="C2" t="s">
        <v>181</v>
      </c>
      <c r="D2" t="s">
        <v>194</v>
      </c>
      <c r="E2" t="s">
        <v>195</v>
      </c>
      <c r="F2" t="s">
        <v>192</v>
      </c>
      <c r="G2">
        <v>2022</v>
      </c>
      <c r="H2">
        <v>16131</v>
      </c>
    </row>
    <row r="3" spans="1:15" x14ac:dyDescent="0.25">
      <c r="A3" t="s">
        <v>26</v>
      </c>
      <c r="B3">
        <v>2022</v>
      </c>
      <c r="C3" t="s">
        <v>181</v>
      </c>
      <c r="D3" t="s">
        <v>196</v>
      </c>
      <c r="E3" t="s">
        <v>195</v>
      </c>
      <c r="F3" t="s">
        <v>192</v>
      </c>
      <c r="G3">
        <v>2022</v>
      </c>
      <c r="H3">
        <v>14449</v>
      </c>
    </row>
    <row r="4" spans="1:15" x14ac:dyDescent="0.25">
      <c r="A4" t="s">
        <v>26</v>
      </c>
      <c r="B4">
        <v>2021</v>
      </c>
      <c r="C4" t="s">
        <v>181</v>
      </c>
      <c r="D4" t="s">
        <v>181</v>
      </c>
      <c r="E4" t="s">
        <v>195</v>
      </c>
      <c r="F4" t="s">
        <v>192</v>
      </c>
      <c r="G4">
        <v>2022</v>
      </c>
      <c r="H4">
        <v>58443</v>
      </c>
      <c r="L4">
        <v>4974</v>
      </c>
      <c r="M4">
        <v>5166</v>
      </c>
      <c r="N4">
        <v>5169</v>
      </c>
      <c r="O4">
        <v>5216</v>
      </c>
    </row>
    <row r="5" spans="1:15" x14ac:dyDescent="0.25">
      <c r="A5" t="s">
        <v>26</v>
      </c>
      <c r="B5">
        <v>2021</v>
      </c>
      <c r="C5" t="s">
        <v>181</v>
      </c>
      <c r="D5" t="s">
        <v>194</v>
      </c>
      <c r="E5" t="s">
        <v>195</v>
      </c>
      <c r="F5" t="s">
        <v>192</v>
      </c>
      <c r="G5">
        <v>2021</v>
      </c>
      <c r="H5">
        <v>13895</v>
      </c>
      <c r="L5">
        <v>4364</v>
      </c>
      <c r="M5">
        <v>4436</v>
      </c>
      <c r="N5">
        <v>4562</v>
      </c>
      <c r="O5">
        <v>4752</v>
      </c>
    </row>
    <row r="6" spans="1:15" x14ac:dyDescent="0.25">
      <c r="A6" t="s">
        <v>26</v>
      </c>
      <c r="B6">
        <v>2021</v>
      </c>
      <c r="C6" t="s">
        <v>181</v>
      </c>
      <c r="D6" t="s">
        <v>196</v>
      </c>
      <c r="E6" t="s">
        <v>195</v>
      </c>
      <c r="F6" t="s">
        <v>192</v>
      </c>
      <c r="G6">
        <v>2021</v>
      </c>
      <c r="H6">
        <v>11551</v>
      </c>
      <c r="L6">
        <v>4753</v>
      </c>
      <c r="M6">
        <v>4695</v>
      </c>
      <c r="N6">
        <v>5123</v>
      </c>
      <c r="O6">
        <v>5145</v>
      </c>
    </row>
    <row r="7" spans="1:15" x14ac:dyDescent="0.25">
      <c r="A7" t="s">
        <v>26</v>
      </c>
      <c r="B7">
        <v>2021</v>
      </c>
      <c r="C7" t="s">
        <v>181</v>
      </c>
      <c r="D7" t="s">
        <v>197</v>
      </c>
      <c r="E7" t="s">
        <v>195</v>
      </c>
      <c r="F7" t="s">
        <v>192</v>
      </c>
      <c r="G7">
        <v>2022</v>
      </c>
      <c r="H7">
        <v>16747</v>
      </c>
      <c r="L7">
        <v>4492</v>
      </c>
      <c r="M7">
        <v>4755</v>
      </c>
      <c r="N7">
        <v>4720</v>
      </c>
      <c r="O7">
        <v>4815</v>
      </c>
    </row>
    <row r="8" spans="1:15" x14ac:dyDescent="0.25">
      <c r="A8" t="s">
        <v>26</v>
      </c>
      <c r="B8">
        <v>2021</v>
      </c>
      <c r="C8" t="s">
        <v>181</v>
      </c>
      <c r="D8" t="s">
        <v>198</v>
      </c>
      <c r="E8" t="s">
        <v>195</v>
      </c>
      <c r="F8" t="s">
        <v>192</v>
      </c>
      <c r="G8">
        <v>2022</v>
      </c>
      <c r="H8">
        <v>16250</v>
      </c>
      <c r="L8">
        <v>4686</v>
      </c>
      <c r="M8">
        <v>5006</v>
      </c>
      <c r="N8">
        <v>5167</v>
      </c>
      <c r="O8">
        <v>5064</v>
      </c>
    </row>
    <row r="9" spans="1:15" x14ac:dyDescent="0.25">
      <c r="A9" t="s">
        <v>26</v>
      </c>
      <c r="B9">
        <v>2020</v>
      </c>
      <c r="C9" t="s">
        <v>181</v>
      </c>
      <c r="D9" t="s">
        <v>181</v>
      </c>
      <c r="E9" t="s">
        <v>195</v>
      </c>
      <c r="F9" t="s">
        <v>193</v>
      </c>
      <c r="G9">
        <v>2022</v>
      </c>
      <c r="H9">
        <v>55959</v>
      </c>
      <c r="L9">
        <v>4666</v>
      </c>
      <c r="M9">
        <v>4712</v>
      </c>
      <c r="N9">
        <v>5019</v>
      </c>
      <c r="O9">
        <v>5326</v>
      </c>
    </row>
    <row r="10" spans="1:15" x14ac:dyDescent="0.25">
      <c r="A10" t="s">
        <v>26</v>
      </c>
      <c r="B10">
        <v>2020</v>
      </c>
      <c r="C10" t="s">
        <v>181</v>
      </c>
      <c r="D10" t="s">
        <v>170</v>
      </c>
      <c r="E10" t="s">
        <v>195</v>
      </c>
      <c r="F10" t="s">
        <v>193</v>
      </c>
      <c r="G10">
        <v>2022</v>
      </c>
      <c r="L10">
        <v>5049</v>
      </c>
      <c r="M10">
        <v>5237</v>
      </c>
      <c r="N10">
        <v>5291</v>
      </c>
      <c r="O10">
        <v>5324</v>
      </c>
    </row>
    <row r="11" spans="1:15" x14ac:dyDescent="0.25">
      <c r="A11" t="s">
        <v>26</v>
      </c>
      <c r="B11">
        <v>2020</v>
      </c>
      <c r="C11" t="s">
        <v>181</v>
      </c>
      <c r="D11" t="s">
        <v>171</v>
      </c>
      <c r="E11" t="s">
        <v>195</v>
      </c>
      <c r="F11" t="s">
        <v>193</v>
      </c>
      <c r="G11">
        <v>2022</v>
      </c>
      <c r="L11">
        <v>4786</v>
      </c>
      <c r="M11">
        <v>5274</v>
      </c>
      <c r="N11">
        <v>5193</v>
      </c>
      <c r="O11">
        <v>5384</v>
      </c>
    </row>
    <row r="12" spans="1:15" x14ac:dyDescent="0.25">
      <c r="A12" t="s">
        <v>26</v>
      </c>
      <c r="B12">
        <v>2020</v>
      </c>
      <c r="C12" t="s">
        <v>181</v>
      </c>
      <c r="D12" t="s">
        <v>172</v>
      </c>
      <c r="E12" t="s">
        <v>195</v>
      </c>
      <c r="F12" t="s">
        <v>193</v>
      </c>
      <c r="G12">
        <v>2022</v>
      </c>
      <c r="L12">
        <v>4839</v>
      </c>
      <c r="M12">
        <v>5090</v>
      </c>
      <c r="N12">
        <v>5243</v>
      </c>
      <c r="O12">
        <v>5383</v>
      </c>
    </row>
    <row r="13" spans="1:15" x14ac:dyDescent="0.25">
      <c r="A13" t="s">
        <v>26</v>
      </c>
      <c r="B13">
        <v>2020</v>
      </c>
      <c r="C13" t="s">
        <v>181</v>
      </c>
      <c r="D13" t="s">
        <v>173</v>
      </c>
      <c r="E13" t="s">
        <v>195</v>
      </c>
      <c r="F13" t="s">
        <v>193</v>
      </c>
      <c r="G13">
        <v>2022</v>
      </c>
      <c r="L13">
        <v>4632</v>
      </c>
      <c r="M13">
        <v>5109</v>
      </c>
      <c r="N13">
        <v>5179</v>
      </c>
      <c r="O13">
        <v>5276</v>
      </c>
    </row>
    <row r="14" spans="1:15" x14ac:dyDescent="0.25">
      <c r="A14" t="s">
        <v>26</v>
      </c>
      <c r="B14">
        <v>2020</v>
      </c>
      <c r="C14" t="s">
        <v>181</v>
      </c>
      <c r="D14" t="s">
        <v>12</v>
      </c>
      <c r="E14" t="s">
        <v>195</v>
      </c>
      <c r="F14" t="s">
        <v>193</v>
      </c>
      <c r="G14">
        <v>2022</v>
      </c>
      <c r="L14">
        <v>4348</v>
      </c>
      <c r="M14">
        <v>5012</v>
      </c>
      <c r="N14">
        <v>5228</v>
      </c>
      <c r="O14">
        <v>5140</v>
      </c>
    </row>
    <row r="15" spans="1:15" x14ac:dyDescent="0.25">
      <c r="A15" t="s">
        <v>26</v>
      </c>
      <c r="B15">
        <v>2020</v>
      </c>
      <c r="C15" t="s">
        <v>181</v>
      </c>
      <c r="D15" t="s">
        <v>174</v>
      </c>
      <c r="E15" t="s">
        <v>195</v>
      </c>
      <c r="F15" t="s">
        <v>193</v>
      </c>
      <c r="G15">
        <v>2022</v>
      </c>
      <c r="L15">
        <v>4370</v>
      </c>
      <c r="M15">
        <v>4797</v>
      </c>
      <c r="N15">
        <v>5128</v>
      </c>
      <c r="O15">
        <v>4999</v>
      </c>
    </row>
    <row r="16" spans="1:15" x14ac:dyDescent="0.25">
      <c r="A16" t="s">
        <v>26</v>
      </c>
      <c r="B16">
        <v>2020</v>
      </c>
      <c r="C16" t="s">
        <v>181</v>
      </c>
      <c r="D16" t="s">
        <v>175</v>
      </c>
      <c r="E16" t="s">
        <v>195</v>
      </c>
      <c r="F16" t="s">
        <v>193</v>
      </c>
      <c r="G16">
        <v>2022</v>
      </c>
    </row>
    <row r="17" spans="1:8" x14ac:dyDescent="0.25">
      <c r="A17" t="s">
        <v>26</v>
      </c>
      <c r="B17">
        <v>2020</v>
      </c>
      <c r="C17" t="s">
        <v>181</v>
      </c>
      <c r="D17" t="s">
        <v>176</v>
      </c>
      <c r="E17" t="s">
        <v>195</v>
      </c>
      <c r="F17" t="s">
        <v>193</v>
      </c>
      <c r="G17">
        <v>2022</v>
      </c>
    </row>
    <row r="18" spans="1:8" x14ac:dyDescent="0.25">
      <c r="A18" t="s">
        <v>26</v>
      </c>
      <c r="B18">
        <v>2020</v>
      </c>
      <c r="C18" t="s">
        <v>181</v>
      </c>
      <c r="D18" t="s">
        <v>177</v>
      </c>
      <c r="E18" t="s">
        <v>195</v>
      </c>
      <c r="F18" t="s">
        <v>193</v>
      </c>
      <c r="G18">
        <v>2022</v>
      </c>
    </row>
    <row r="19" spans="1:8" x14ac:dyDescent="0.25">
      <c r="A19" t="s">
        <v>26</v>
      </c>
      <c r="B19">
        <v>2020</v>
      </c>
      <c r="C19" t="s">
        <v>181</v>
      </c>
      <c r="D19" t="s">
        <v>178</v>
      </c>
      <c r="E19" t="s">
        <v>195</v>
      </c>
      <c r="F19" t="s">
        <v>193</v>
      </c>
      <c r="G19">
        <v>2022</v>
      </c>
    </row>
    <row r="20" spans="1:8" x14ac:dyDescent="0.25">
      <c r="A20" t="s">
        <v>26</v>
      </c>
      <c r="B20">
        <v>2020</v>
      </c>
      <c r="C20" t="s">
        <v>181</v>
      </c>
      <c r="D20" t="s">
        <v>179</v>
      </c>
      <c r="E20" t="s">
        <v>195</v>
      </c>
      <c r="F20" t="s">
        <v>193</v>
      </c>
      <c r="G20">
        <v>2022</v>
      </c>
    </row>
    <row r="21" spans="1:8" x14ac:dyDescent="0.25">
      <c r="A21" t="s">
        <v>26</v>
      </c>
      <c r="B21">
        <v>2020</v>
      </c>
      <c r="C21" t="s">
        <v>181</v>
      </c>
      <c r="D21" t="s">
        <v>180</v>
      </c>
      <c r="E21" t="s">
        <v>195</v>
      </c>
      <c r="F21" t="s">
        <v>193</v>
      </c>
      <c r="G21">
        <v>2022</v>
      </c>
    </row>
    <row r="22" spans="1:8" x14ac:dyDescent="0.25">
      <c r="A22" t="s">
        <v>26</v>
      </c>
      <c r="B22">
        <v>2020</v>
      </c>
      <c r="C22" t="s">
        <v>181</v>
      </c>
      <c r="D22" t="s">
        <v>199</v>
      </c>
      <c r="E22" t="s">
        <v>195</v>
      </c>
      <c r="F22" t="s">
        <v>193</v>
      </c>
      <c r="G22">
        <v>2022</v>
      </c>
      <c r="H22">
        <v>0</v>
      </c>
    </row>
    <row r="23" spans="1:8" x14ac:dyDescent="0.25">
      <c r="A23" t="s">
        <v>26</v>
      </c>
      <c r="B23">
        <v>2019</v>
      </c>
      <c r="C23" t="s">
        <v>181</v>
      </c>
      <c r="D23" t="s">
        <v>181</v>
      </c>
      <c r="E23" t="s">
        <v>195</v>
      </c>
      <c r="F23" t="s">
        <v>193</v>
      </c>
      <c r="G23">
        <v>2021</v>
      </c>
      <c r="H23">
        <v>59289</v>
      </c>
    </row>
    <row r="24" spans="1:8" x14ac:dyDescent="0.25">
      <c r="A24" t="s">
        <v>26</v>
      </c>
      <c r="B24">
        <v>2019</v>
      </c>
      <c r="C24" t="s">
        <v>181</v>
      </c>
      <c r="D24" t="s">
        <v>170</v>
      </c>
      <c r="E24" t="s">
        <v>195</v>
      </c>
      <c r="F24" t="s">
        <v>193</v>
      </c>
      <c r="G24">
        <v>2021</v>
      </c>
    </row>
    <row r="25" spans="1:8" x14ac:dyDescent="0.25">
      <c r="A25" t="s">
        <v>26</v>
      </c>
      <c r="B25">
        <v>2019</v>
      </c>
      <c r="C25" t="s">
        <v>181</v>
      </c>
      <c r="D25" t="s">
        <v>194</v>
      </c>
      <c r="E25" t="s">
        <v>195</v>
      </c>
      <c r="F25" t="s">
        <v>193</v>
      </c>
      <c r="G25">
        <v>2019</v>
      </c>
    </row>
    <row r="26" spans="1:8" x14ac:dyDescent="0.25">
      <c r="A26" t="s">
        <v>26</v>
      </c>
      <c r="B26">
        <v>2019</v>
      </c>
      <c r="C26" t="s">
        <v>181</v>
      </c>
      <c r="D26" t="s">
        <v>171</v>
      </c>
      <c r="E26" t="s">
        <v>195</v>
      </c>
      <c r="F26" t="s">
        <v>193</v>
      </c>
      <c r="G26">
        <v>2021</v>
      </c>
    </row>
    <row r="27" spans="1:8" x14ac:dyDescent="0.25">
      <c r="A27" t="s">
        <v>26</v>
      </c>
      <c r="B27">
        <v>2019</v>
      </c>
      <c r="C27" t="s">
        <v>181</v>
      </c>
      <c r="D27" t="s">
        <v>172</v>
      </c>
      <c r="E27" t="s">
        <v>195</v>
      </c>
      <c r="F27" t="s">
        <v>193</v>
      </c>
      <c r="G27">
        <v>2021</v>
      </c>
    </row>
    <row r="28" spans="1:8" x14ac:dyDescent="0.25">
      <c r="A28" t="s">
        <v>26</v>
      </c>
      <c r="B28">
        <v>2019</v>
      </c>
      <c r="C28" t="s">
        <v>181</v>
      </c>
      <c r="D28" t="s">
        <v>173</v>
      </c>
      <c r="E28" t="s">
        <v>195</v>
      </c>
      <c r="F28" t="s">
        <v>193</v>
      </c>
      <c r="G28">
        <v>2021</v>
      </c>
    </row>
    <row r="29" spans="1:8" x14ac:dyDescent="0.25">
      <c r="A29" t="s">
        <v>26</v>
      </c>
      <c r="B29">
        <v>2019</v>
      </c>
      <c r="C29" t="s">
        <v>181</v>
      </c>
      <c r="D29" t="s">
        <v>196</v>
      </c>
      <c r="E29" t="s">
        <v>195</v>
      </c>
      <c r="F29" t="s">
        <v>193</v>
      </c>
      <c r="G29">
        <v>2020</v>
      </c>
    </row>
    <row r="30" spans="1:8" x14ac:dyDescent="0.25">
      <c r="A30" t="s">
        <v>26</v>
      </c>
      <c r="B30">
        <v>2019</v>
      </c>
      <c r="C30" t="s">
        <v>181</v>
      </c>
      <c r="D30" t="s">
        <v>12</v>
      </c>
      <c r="E30" t="s">
        <v>195</v>
      </c>
      <c r="F30" t="s">
        <v>193</v>
      </c>
      <c r="G30">
        <v>2021</v>
      </c>
    </row>
    <row r="31" spans="1:8" x14ac:dyDescent="0.25">
      <c r="A31" t="s">
        <v>26</v>
      </c>
      <c r="B31">
        <v>2019</v>
      </c>
      <c r="C31" t="s">
        <v>181</v>
      </c>
      <c r="D31" t="s">
        <v>174</v>
      </c>
      <c r="E31" t="s">
        <v>195</v>
      </c>
      <c r="F31" t="s">
        <v>193</v>
      </c>
      <c r="G31">
        <v>2021</v>
      </c>
    </row>
    <row r="32" spans="1:8" x14ac:dyDescent="0.25">
      <c r="A32" t="s">
        <v>26</v>
      </c>
      <c r="B32">
        <v>2019</v>
      </c>
      <c r="C32" t="s">
        <v>181</v>
      </c>
      <c r="D32" t="s">
        <v>175</v>
      </c>
      <c r="E32" t="s">
        <v>195</v>
      </c>
      <c r="F32" t="s">
        <v>193</v>
      </c>
      <c r="G32">
        <v>2021</v>
      </c>
    </row>
    <row r="33" spans="1:8" x14ac:dyDescent="0.25">
      <c r="A33" t="s">
        <v>26</v>
      </c>
      <c r="B33">
        <v>2019</v>
      </c>
      <c r="C33" t="s">
        <v>181</v>
      </c>
      <c r="D33" t="s">
        <v>197</v>
      </c>
      <c r="E33" t="s">
        <v>195</v>
      </c>
      <c r="F33" t="s">
        <v>193</v>
      </c>
      <c r="G33">
        <v>2020</v>
      </c>
    </row>
    <row r="34" spans="1:8" x14ac:dyDescent="0.25">
      <c r="A34" t="s">
        <v>26</v>
      </c>
      <c r="B34">
        <v>2019</v>
      </c>
      <c r="C34" t="s">
        <v>181</v>
      </c>
      <c r="D34" t="s">
        <v>176</v>
      </c>
      <c r="E34" t="s">
        <v>195</v>
      </c>
      <c r="F34" t="s">
        <v>193</v>
      </c>
      <c r="G34">
        <v>2021</v>
      </c>
    </row>
    <row r="35" spans="1:8" x14ac:dyDescent="0.25">
      <c r="A35" t="s">
        <v>26</v>
      </c>
      <c r="B35">
        <v>2019</v>
      </c>
      <c r="C35" t="s">
        <v>181</v>
      </c>
      <c r="D35" t="s">
        <v>177</v>
      </c>
      <c r="E35" t="s">
        <v>195</v>
      </c>
      <c r="F35" t="s">
        <v>193</v>
      </c>
      <c r="G35">
        <v>2021</v>
      </c>
    </row>
    <row r="36" spans="1:8" x14ac:dyDescent="0.25">
      <c r="A36" t="s">
        <v>26</v>
      </c>
      <c r="B36">
        <v>2019</v>
      </c>
      <c r="C36" t="s">
        <v>181</v>
      </c>
      <c r="D36" t="s">
        <v>178</v>
      </c>
      <c r="E36" t="s">
        <v>195</v>
      </c>
      <c r="F36" t="s">
        <v>193</v>
      </c>
      <c r="G36">
        <v>2021</v>
      </c>
    </row>
    <row r="37" spans="1:8" x14ac:dyDescent="0.25">
      <c r="A37" t="s">
        <v>26</v>
      </c>
      <c r="B37">
        <v>2019</v>
      </c>
      <c r="C37" t="s">
        <v>181</v>
      </c>
      <c r="D37" t="s">
        <v>198</v>
      </c>
      <c r="E37" t="s">
        <v>195</v>
      </c>
      <c r="F37" t="s">
        <v>193</v>
      </c>
      <c r="G37">
        <v>2020</v>
      </c>
    </row>
    <row r="38" spans="1:8" x14ac:dyDescent="0.25">
      <c r="A38" t="s">
        <v>26</v>
      </c>
      <c r="B38">
        <v>2019</v>
      </c>
      <c r="C38" t="s">
        <v>181</v>
      </c>
      <c r="D38" t="s">
        <v>179</v>
      </c>
      <c r="E38" t="s">
        <v>195</v>
      </c>
      <c r="F38" t="s">
        <v>193</v>
      </c>
      <c r="G38">
        <v>2021</v>
      </c>
    </row>
    <row r="39" spans="1:8" x14ac:dyDescent="0.25">
      <c r="A39" t="s">
        <v>26</v>
      </c>
      <c r="B39">
        <v>2019</v>
      </c>
      <c r="C39" t="s">
        <v>181</v>
      </c>
      <c r="D39" t="s">
        <v>180</v>
      </c>
      <c r="E39" t="s">
        <v>195</v>
      </c>
      <c r="F39" t="s">
        <v>193</v>
      </c>
      <c r="G39">
        <v>2021</v>
      </c>
    </row>
    <row r="40" spans="1:8" x14ac:dyDescent="0.25">
      <c r="A40" t="s">
        <v>26</v>
      </c>
      <c r="B40">
        <v>2019</v>
      </c>
      <c r="C40" t="s">
        <v>181</v>
      </c>
      <c r="D40" t="s">
        <v>199</v>
      </c>
      <c r="E40" t="s">
        <v>195</v>
      </c>
      <c r="F40" t="s">
        <v>193</v>
      </c>
      <c r="G40">
        <v>2021</v>
      </c>
      <c r="H40">
        <v>0</v>
      </c>
    </row>
    <row r="41" spans="1:8" x14ac:dyDescent="0.25">
      <c r="A41" t="s">
        <v>26</v>
      </c>
      <c r="B41">
        <v>2018</v>
      </c>
      <c r="C41" t="s">
        <v>181</v>
      </c>
      <c r="D41" t="s">
        <v>181</v>
      </c>
      <c r="E41" t="s">
        <v>195</v>
      </c>
      <c r="F41" t="s">
        <v>193</v>
      </c>
      <c r="G41">
        <v>2020</v>
      </c>
      <c r="H41">
        <v>61022</v>
      </c>
    </row>
    <row r="42" spans="1:8" x14ac:dyDescent="0.25">
      <c r="A42" t="s">
        <v>26</v>
      </c>
      <c r="B42">
        <v>2018</v>
      </c>
      <c r="C42" t="s">
        <v>181</v>
      </c>
      <c r="D42" t="s">
        <v>170</v>
      </c>
      <c r="E42" t="s">
        <v>195</v>
      </c>
      <c r="F42" t="s">
        <v>193</v>
      </c>
      <c r="G42">
        <v>2020</v>
      </c>
    </row>
    <row r="43" spans="1:8" x14ac:dyDescent="0.25">
      <c r="A43" t="s">
        <v>26</v>
      </c>
      <c r="B43">
        <v>2018</v>
      </c>
      <c r="C43" t="s">
        <v>181</v>
      </c>
      <c r="D43" t="s">
        <v>171</v>
      </c>
      <c r="E43" t="s">
        <v>195</v>
      </c>
      <c r="F43" t="s">
        <v>193</v>
      </c>
      <c r="G43">
        <v>2020</v>
      </c>
    </row>
    <row r="44" spans="1:8" x14ac:dyDescent="0.25">
      <c r="A44" t="s">
        <v>26</v>
      </c>
      <c r="B44">
        <v>2018</v>
      </c>
      <c r="C44" t="s">
        <v>181</v>
      </c>
      <c r="D44" t="s">
        <v>172</v>
      </c>
      <c r="E44" t="s">
        <v>195</v>
      </c>
      <c r="F44" t="s">
        <v>193</v>
      </c>
      <c r="G44">
        <v>2020</v>
      </c>
    </row>
    <row r="45" spans="1:8" x14ac:dyDescent="0.25">
      <c r="A45" t="s">
        <v>26</v>
      </c>
      <c r="B45">
        <v>2018</v>
      </c>
      <c r="C45" t="s">
        <v>181</v>
      </c>
      <c r="D45" t="s">
        <v>173</v>
      </c>
      <c r="E45" t="s">
        <v>195</v>
      </c>
      <c r="F45" t="s">
        <v>193</v>
      </c>
      <c r="G45">
        <v>2020</v>
      </c>
    </row>
    <row r="46" spans="1:8" x14ac:dyDescent="0.25">
      <c r="A46" t="s">
        <v>26</v>
      </c>
      <c r="B46">
        <v>2018</v>
      </c>
      <c r="C46" t="s">
        <v>181</v>
      </c>
      <c r="D46" t="s">
        <v>12</v>
      </c>
      <c r="E46" t="s">
        <v>195</v>
      </c>
      <c r="F46" t="s">
        <v>193</v>
      </c>
      <c r="G46">
        <v>2020</v>
      </c>
    </row>
    <row r="47" spans="1:8" x14ac:dyDescent="0.25">
      <c r="A47" t="s">
        <v>26</v>
      </c>
      <c r="B47">
        <v>2018</v>
      </c>
      <c r="C47" t="s">
        <v>181</v>
      </c>
      <c r="D47" t="s">
        <v>174</v>
      </c>
      <c r="E47" t="s">
        <v>195</v>
      </c>
      <c r="F47" t="s">
        <v>193</v>
      </c>
      <c r="G47">
        <v>2020</v>
      </c>
    </row>
    <row r="48" spans="1:8" x14ac:dyDescent="0.25">
      <c r="A48" t="s">
        <v>26</v>
      </c>
      <c r="B48">
        <v>2018</v>
      </c>
      <c r="C48" t="s">
        <v>181</v>
      </c>
      <c r="D48" t="s">
        <v>175</v>
      </c>
      <c r="E48" t="s">
        <v>195</v>
      </c>
      <c r="F48" t="s">
        <v>193</v>
      </c>
      <c r="G48">
        <v>2020</v>
      </c>
    </row>
    <row r="49" spans="1:8" x14ac:dyDescent="0.25">
      <c r="A49" t="s">
        <v>26</v>
      </c>
      <c r="B49">
        <v>2018</v>
      </c>
      <c r="C49" t="s">
        <v>181</v>
      </c>
      <c r="D49" t="s">
        <v>176</v>
      </c>
      <c r="E49" t="s">
        <v>195</v>
      </c>
      <c r="F49" t="s">
        <v>193</v>
      </c>
      <c r="G49">
        <v>2020</v>
      </c>
    </row>
    <row r="50" spans="1:8" x14ac:dyDescent="0.25">
      <c r="A50" t="s">
        <v>26</v>
      </c>
      <c r="B50">
        <v>2018</v>
      </c>
      <c r="C50" t="s">
        <v>181</v>
      </c>
      <c r="D50" t="s">
        <v>177</v>
      </c>
      <c r="E50" t="s">
        <v>195</v>
      </c>
      <c r="F50" t="s">
        <v>193</v>
      </c>
      <c r="G50">
        <v>2020</v>
      </c>
    </row>
    <row r="51" spans="1:8" x14ac:dyDescent="0.25">
      <c r="A51" t="s">
        <v>26</v>
      </c>
      <c r="B51">
        <v>2018</v>
      </c>
      <c r="C51" t="s">
        <v>181</v>
      </c>
      <c r="D51" t="s">
        <v>178</v>
      </c>
      <c r="E51" t="s">
        <v>195</v>
      </c>
      <c r="F51" t="s">
        <v>193</v>
      </c>
      <c r="G51">
        <v>2020</v>
      </c>
    </row>
    <row r="52" spans="1:8" x14ac:dyDescent="0.25">
      <c r="A52" t="s">
        <v>26</v>
      </c>
      <c r="B52">
        <v>2018</v>
      </c>
      <c r="C52" t="s">
        <v>181</v>
      </c>
      <c r="D52" t="s">
        <v>179</v>
      </c>
      <c r="E52" t="s">
        <v>195</v>
      </c>
      <c r="F52" t="s">
        <v>193</v>
      </c>
      <c r="G52">
        <v>2020</v>
      </c>
    </row>
    <row r="53" spans="1:8" x14ac:dyDescent="0.25">
      <c r="A53" t="s">
        <v>26</v>
      </c>
      <c r="B53">
        <v>2018</v>
      </c>
      <c r="C53" t="s">
        <v>181</v>
      </c>
      <c r="D53" t="s">
        <v>180</v>
      </c>
      <c r="E53" t="s">
        <v>195</v>
      </c>
      <c r="F53" t="s">
        <v>193</v>
      </c>
      <c r="G53">
        <v>2020</v>
      </c>
    </row>
    <row r="54" spans="1:8" x14ac:dyDescent="0.25">
      <c r="A54" t="s">
        <v>26</v>
      </c>
      <c r="B54">
        <v>2018</v>
      </c>
      <c r="C54" t="s">
        <v>181</v>
      </c>
      <c r="D54" t="s">
        <v>199</v>
      </c>
      <c r="E54" t="s">
        <v>195</v>
      </c>
      <c r="F54" t="s">
        <v>193</v>
      </c>
      <c r="G54">
        <v>2020</v>
      </c>
      <c r="H54">
        <v>0</v>
      </c>
    </row>
    <row r="55" spans="1:8" x14ac:dyDescent="0.25">
      <c r="A55" t="s">
        <v>26</v>
      </c>
      <c r="B55">
        <v>2017</v>
      </c>
      <c r="C55" t="s">
        <v>181</v>
      </c>
      <c r="D55" t="s">
        <v>181</v>
      </c>
      <c r="E55" t="s">
        <v>195</v>
      </c>
      <c r="F55" t="s">
        <v>193</v>
      </c>
      <c r="G55">
        <v>2019</v>
      </c>
      <c r="H55">
        <v>61824</v>
      </c>
    </row>
    <row r="56" spans="1:8" x14ac:dyDescent="0.25">
      <c r="A56" t="s">
        <v>26</v>
      </c>
      <c r="B56">
        <v>2017</v>
      </c>
      <c r="C56" t="s">
        <v>181</v>
      </c>
      <c r="D56" t="s">
        <v>170</v>
      </c>
      <c r="E56" t="s">
        <v>195</v>
      </c>
      <c r="F56" t="s">
        <v>193</v>
      </c>
      <c r="G56">
        <v>2019</v>
      </c>
    </row>
    <row r="57" spans="1:8" x14ac:dyDescent="0.25">
      <c r="A57" t="s">
        <v>26</v>
      </c>
      <c r="B57">
        <v>2017</v>
      </c>
      <c r="C57" t="s">
        <v>181</v>
      </c>
      <c r="D57" t="s">
        <v>171</v>
      </c>
      <c r="E57" t="s">
        <v>195</v>
      </c>
      <c r="F57" t="s">
        <v>193</v>
      </c>
      <c r="G57">
        <v>2019</v>
      </c>
    </row>
    <row r="58" spans="1:8" x14ac:dyDescent="0.25">
      <c r="A58" t="s">
        <v>26</v>
      </c>
      <c r="B58">
        <v>2017</v>
      </c>
      <c r="C58" t="s">
        <v>181</v>
      </c>
      <c r="D58" t="s">
        <v>172</v>
      </c>
      <c r="E58" t="s">
        <v>195</v>
      </c>
      <c r="F58" t="s">
        <v>193</v>
      </c>
      <c r="G58">
        <v>2019</v>
      </c>
    </row>
    <row r="59" spans="1:8" x14ac:dyDescent="0.25">
      <c r="A59" t="s">
        <v>26</v>
      </c>
      <c r="B59">
        <v>2017</v>
      </c>
      <c r="C59" t="s">
        <v>181</v>
      </c>
      <c r="D59" t="s">
        <v>173</v>
      </c>
      <c r="E59" t="s">
        <v>195</v>
      </c>
      <c r="F59" t="s">
        <v>193</v>
      </c>
      <c r="G59">
        <v>2019</v>
      </c>
    </row>
    <row r="60" spans="1:8" x14ac:dyDescent="0.25">
      <c r="A60" t="s">
        <v>26</v>
      </c>
      <c r="B60">
        <v>2017</v>
      </c>
      <c r="C60" t="s">
        <v>181</v>
      </c>
      <c r="D60" t="s">
        <v>12</v>
      </c>
      <c r="E60" t="s">
        <v>195</v>
      </c>
      <c r="F60" t="s">
        <v>193</v>
      </c>
      <c r="G60">
        <v>2019</v>
      </c>
    </row>
    <row r="61" spans="1:8" x14ac:dyDescent="0.25">
      <c r="A61" t="s">
        <v>26</v>
      </c>
      <c r="B61">
        <v>2017</v>
      </c>
      <c r="C61" t="s">
        <v>181</v>
      </c>
      <c r="D61" t="s">
        <v>174</v>
      </c>
      <c r="E61" t="s">
        <v>195</v>
      </c>
      <c r="F61" t="s">
        <v>193</v>
      </c>
      <c r="G61">
        <v>2019</v>
      </c>
    </row>
    <row r="62" spans="1:8" x14ac:dyDescent="0.25">
      <c r="A62" t="s">
        <v>26</v>
      </c>
      <c r="B62">
        <v>2017</v>
      </c>
      <c r="C62" t="s">
        <v>181</v>
      </c>
      <c r="D62" t="s">
        <v>175</v>
      </c>
      <c r="E62" t="s">
        <v>195</v>
      </c>
      <c r="F62" t="s">
        <v>193</v>
      </c>
      <c r="G62">
        <v>2019</v>
      </c>
    </row>
    <row r="63" spans="1:8" x14ac:dyDescent="0.25">
      <c r="A63" t="s">
        <v>26</v>
      </c>
      <c r="B63">
        <v>2017</v>
      </c>
      <c r="C63" t="s">
        <v>181</v>
      </c>
      <c r="D63" t="s">
        <v>176</v>
      </c>
      <c r="E63" t="s">
        <v>195</v>
      </c>
      <c r="F63" t="s">
        <v>193</v>
      </c>
      <c r="G63">
        <v>2019</v>
      </c>
    </row>
    <row r="64" spans="1:8" x14ac:dyDescent="0.25">
      <c r="A64" t="s">
        <v>26</v>
      </c>
      <c r="B64">
        <v>2017</v>
      </c>
      <c r="C64" t="s">
        <v>181</v>
      </c>
      <c r="D64" t="s">
        <v>177</v>
      </c>
      <c r="E64" t="s">
        <v>195</v>
      </c>
      <c r="F64" t="s">
        <v>193</v>
      </c>
      <c r="G64">
        <v>2019</v>
      </c>
    </row>
    <row r="65" spans="1:8" x14ac:dyDescent="0.25">
      <c r="A65" t="s">
        <v>26</v>
      </c>
      <c r="B65">
        <v>2017</v>
      </c>
      <c r="C65" t="s">
        <v>181</v>
      </c>
      <c r="D65" t="s">
        <v>178</v>
      </c>
      <c r="E65" t="s">
        <v>195</v>
      </c>
      <c r="F65" t="s">
        <v>193</v>
      </c>
      <c r="G65">
        <v>2019</v>
      </c>
    </row>
    <row r="66" spans="1:8" x14ac:dyDescent="0.25">
      <c r="A66" t="s">
        <v>26</v>
      </c>
      <c r="B66">
        <v>2017</v>
      </c>
      <c r="C66" t="s">
        <v>181</v>
      </c>
      <c r="D66" t="s">
        <v>179</v>
      </c>
      <c r="E66" t="s">
        <v>195</v>
      </c>
      <c r="F66" t="s">
        <v>193</v>
      </c>
      <c r="G66">
        <v>2019</v>
      </c>
    </row>
    <row r="67" spans="1:8" x14ac:dyDescent="0.25">
      <c r="A67" t="s">
        <v>26</v>
      </c>
      <c r="B67">
        <v>2017</v>
      </c>
      <c r="C67" t="s">
        <v>181</v>
      </c>
      <c r="D67" t="s">
        <v>180</v>
      </c>
      <c r="E67" t="s">
        <v>195</v>
      </c>
      <c r="F67" t="s">
        <v>193</v>
      </c>
      <c r="G67">
        <v>2019</v>
      </c>
    </row>
    <row r="68" spans="1:8" x14ac:dyDescent="0.25">
      <c r="A68" t="s">
        <v>26</v>
      </c>
      <c r="B68">
        <v>2017</v>
      </c>
      <c r="C68" t="s">
        <v>181</v>
      </c>
      <c r="D68" t="s">
        <v>199</v>
      </c>
      <c r="E68" t="s">
        <v>195</v>
      </c>
      <c r="F68" t="s">
        <v>193</v>
      </c>
      <c r="G68">
        <v>2019</v>
      </c>
      <c r="H68"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30992-0606-42AD-B539-3E88B4DC0F14}">
  <dimension ref="A1:X31"/>
  <sheetViews>
    <sheetView workbookViewId="0"/>
  </sheetViews>
  <sheetFormatPr baseColWidth="10" defaultRowHeight="15" x14ac:dyDescent="0.25"/>
  <sheetData>
    <row r="1" spans="1:24" x14ac:dyDescent="0.25">
      <c r="A1" s="3" t="s">
        <v>59</v>
      </c>
      <c r="B1" t="s">
        <v>23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7</v>
      </c>
      <c r="R1" t="s">
        <v>6</v>
      </c>
      <c r="S1" t="s">
        <v>0</v>
      </c>
      <c r="T1" t="s">
        <v>1</v>
      </c>
      <c r="U1" t="s">
        <v>2</v>
      </c>
      <c r="V1" t="s">
        <v>3</v>
      </c>
      <c r="W1" t="s">
        <v>4</v>
      </c>
      <c r="X1" t="s">
        <v>5</v>
      </c>
    </row>
    <row r="2" spans="1:24" x14ac:dyDescent="0.25">
      <c r="B2" t="s">
        <v>8</v>
      </c>
      <c r="C2">
        <v>6478</v>
      </c>
      <c r="D2">
        <v>7439</v>
      </c>
      <c r="E2">
        <v>7108</v>
      </c>
      <c r="F2">
        <v>7246</v>
      </c>
      <c r="G2">
        <v>7254</v>
      </c>
      <c r="H2">
        <v>7078</v>
      </c>
      <c r="J2">
        <f>SUM(C$2:C2)</f>
        <v>6478</v>
      </c>
      <c r="K2">
        <f>SUM(D$2:D2)</f>
        <v>7439</v>
      </c>
      <c r="L2">
        <f>SUM(E$2:E2)</f>
        <v>7108</v>
      </c>
      <c r="M2">
        <f>SUM(F$2:F2)</f>
        <v>7246</v>
      </c>
      <c r="N2">
        <f>SUM(G$2:G2)</f>
        <v>7254</v>
      </c>
      <c r="O2">
        <f>SUM(H$2:H2)</f>
        <v>7078</v>
      </c>
      <c r="P2">
        <f>MEDIAN(K2:O2)</f>
        <v>7246</v>
      </c>
      <c r="R2" t="s">
        <v>8</v>
      </c>
      <c r="S2">
        <f t="shared" ref="S2:S12" si="0">J2-$P2</f>
        <v>-768</v>
      </c>
      <c r="T2">
        <f t="shared" ref="T2:T10" si="1">K2-$P2</f>
        <v>193</v>
      </c>
      <c r="U2">
        <f t="shared" ref="U2:U10" si="2">L2-$P2</f>
        <v>-138</v>
      </c>
      <c r="V2">
        <f t="shared" ref="V2:V10" si="3">M2-$P2</f>
        <v>0</v>
      </c>
      <c r="W2">
        <f t="shared" ref="W2:W10" si="4">N2-$P2</f>
        <v>8</v>
      </c>
      <c r="X2">
        <f t="shared" ref="X2:X10" si="5">O2-$P2</f>
        <v>-168</v>
      </c>
    </row>
    <row r="3" spans="1:24" x14ac:dyDescent="0.25">
      <c r="B3" t="s">
        <v>9</v>
      </c>
      <c r="C3">
        <v>5675</v>
      </c>
      <c r="D3">
        <v>6876</v>
      </c>
      <c r="E3">
        <v>6738</v>
      </c>
      <c r="F3">
        <v>6398</v>
      </c>
      <c r="G3">
        <v>6512</v>
      </c>
      <c r="H3">
        <v>6610</v>
      </c>
      <c r="J3">
        <f>SUM(C$2:C3)</f>
        <v>12153</v>
      </c>
      <c r="K3">
        <f>SUM(D$2:D3)</f>
        <v>14315</v>
      </c>
      <c r="L3">
        <f>SUM(E$2:E3)</f>
        <v>13846</v>
      </c>
      <c r="M3">
        <f>SUM(F$2:F3)</f>
        <v>13644</v>
      </c>
      <c r="N3">
        <f>SUM(G$2:G3)</f>
        <v>13766</v>
      </c>
      <c r="O3">
        <f>SUM(H$2:H3)</f>
        <v>13688</v>
      </c>
      <c r="P3">
        <f t="shared" ref="P3:P13" si="6">MEDIAN(K3:O3)</f>
        <v>13766</v>
      </c>
      <c r="R3" t="s">
        <v>9</v>
      </c>
      <c r="S3">
        <f t="shared" si="0"/>
        <v>-1613</v>
      </c>
      <c r="T3">
        <f t="shared" si="1"/>
        <v>549</v>
      </c>
      <c r="U3">
        <f t="shared" si="2"/>
        <v>80</v>
      </c>
      <c r="V3">
        <f t="shared" si="3"/>
        <v>-122</v>
      </c>
      <c r="W3">
        <f t="shared" si="4"/>
        <v>0</v>
      </c>
      <c r="X3">
        <f t="shared" si="5"/>
        <v>-78</v>
      </c>
    </row>
    <row r="4" spans="1:24" x14ac:dyDescent="0.25">
      <c r="B4" t="s">
        <v>10</v>
      </c>
      <c r="C4">
        <v>6135</v>
      </c>
      <c r="D4">
        <v>7536</v>
      </c>
      <c r="E4">
        <v>7071</v>
      </c>
      <c r="F4">
        <v>7031</v>
      </c>
      <c r="G4">
        <v>7169</v>
      </c>
      <c r="H4">
        <v>7184</v>
      </c>
      <c r="J4">
        <f>SUM(C$2:C4)</f>
        <v>18288</v>
      </c>
      <c r="K4">
        <f>SUM(D$2:D4)</f>
        <v>21851</v>
      </c>
      <c r="L4">
        <f>SUM(E$2:E4)</f>
        <v>20917</v>
      </c>
      <c r="M4">
        <f>SUM(F$2:F4)</f>
        <v>20675</v>
      </c>
      <c r="N4">
        <f>SUM(G$2:G4)</f>
        <v>20935</v>
      </c>
      <c r="O4">
        <f>SUM(H$2:H4)</f>
        <v>20872</v>
      </c>
      <c r="P4">
        <f t="shared" si="6"/>
        <v>20917</v>
      </c>
      <c r="R4" t="s">
        <v>10</v>
      </c>
      <c r="S4">
        <f t="shared" si="0"/>
        <v>-2629</v>
      </c>
      <c r="T4">
        <f t="shared" si="1"/>
        <v>934</v>
      </c>
      <c r="U4">
        <f t="shared" si="2"/>
        <v>0</v>
      </c>
      <c r="V4">
        <f t="shared" si="3"/>
        <v>-242</v>
      </c>
      <c r="W4">
        <f t="shared" si="4"/>
        <v>18</v>
      </c>
      <c r="X4">
        <f t="shared" si="5"/>
        <v>-45</v>
      </c>
    </row>
    <row r="5" spans="1:24" x14ac:dyDescent="0.25">
      <c r="B5" t="s">
        <v>11</v>
      </c>
      <c r="C5">
        <v>6180</v>
      </c>
      <c r="D5">
        <v>7269</v>
      </c>
      <c r="E5">
        <v>7060</v>
      </c>
      <c r="F5">
        <v>7124</v>
      </c>
      <c r="G5">
        <v>7014</v>
      </c>
      <c r="H5">
        <v>7059</v>
      </c>
      <c r="J5">
        <f>SUM(C$2:C5)</f>
        <v>24468</v>
      </c>
      <c r="K5">
        <f>SUM(D$2:D5)</f>
        <v>29120</v>
      </c>
      <c r="L5">
        <f>SUM(E$2:E5)</f>
        <v>27977</v>
      </c>
      <c r="M5">
        <f>SUM(F$2:F5)</f>
        <v>27799</v>
      </c>
      <c r="N5">
        <f>SUM(G$2:G5)</f>
        <v>27949</v>
      </c>
      <c r="O5">
        <f>SUM(H$2:H5)</f>
        <v>27931</v>
      </c>
      <c r="P5">
        <f t="shared" si="6"/>
        <v>27949</v>
      </c>
      <c r="R5" t="s">
        <v>11</v>
      </c>
      <c r="S5">
        <f t="shared" si="0"/>
        <v>-3481</v>
      </c>
      <c r="T5">
        <f t="shared" si="1"/>
        <v>1171</v>
      </c>
      <c r="U5">
        <f t="shared" si="2"/>
        <v>28</v>
      </c>
      <c r="V5">
        <f t="shared" si="3"/>
        <v>-150</v>
      </c>
      <c r="W5">
        <f t="shared" si="4"/>
        <v>0</v>
      </c>
      <c r="X5">
        <f t="shared" si="5"/>
        <v>-18</v>
      </c>
    </row>
    <row r="6" spans="1:24" x14ac:dyDescent="0.25">
      <c r="B6" t="s">
        <v>12</v>
      </c>
      <c r="C6">
        <v>6575</v>
      </c>
      <c r="D6">
        <v>7449</v>
      </c>
      <c r="E6">
        <v>7369</v>
      </c>
      <c r="F6">
        <v>7439</v>
      </c>
      <c r="G6">
        <v>7494</v>
      </c>
      <c r="H6">
        <v>7604</v>
      </c>
      <c r="J6">
        <f>SUM(C$2:C6)</f>
        <v>31043</v>
      </c>
      <c r="K6">
        <f>SUM(D$2:D6)</f>
        <v>36569</v>
      </c>
      <c r="L6">
        <f>SUM(E$2:E6)</f>
        <v>35346</v>
      </c>
      <c r="M6">
        <f>SUM(F$2:F6)</f>
        <v>35238</v>
      </c>
      <c r="N6">
        <f>SUM(G$2:G6)</f>
        <v>35443</v>
      </c>
      <c r="O6">
        <f>SUM(H$2:H6)</f>
        <v>35535</v>
      </c>
      <c r="P6">
        <f t="shared" si="6"/>
        <v>35443</v>
      </c>
      <c r="R6" t="s">
        <v>12</v>
      </c>
      <c r="S6">
        <f t="shared" si="0"/>
        <v>-4400</v>
      </c>
      <c r="T6">
        <f t="shared" si="1"/>
        <v>1126</v>
      </c>
      <c r="U6">
        <f t="shared" si="2"/>
        <v>-97</v>
      </c>
      <c r="V6">
        <f t="shared" si="3"/>
        <v>-205</v>
      </c>
      <c r="W6">
        <f t="shared" si="4"/>
        <v>0</v>
      </c>
      <c r="X6">
        <f t="shared" si="5"/>
        <v>92</v>
      </c>
    </row>
    <row r="7" spans="1:24" x14ac:dyDescent="0.25">
      <c r="B7" t="s">
        <v>13</v>
      </c>
      <c r="C7">
        <v>6662</v>
      </c>
      <c r="D7">
        <v>7428</v>
      </c>
      <c r="E7">
        <v>7324</v>
      </c>
      <c r="F7">
        <v>7332</v>
      </c>
      <c r="G7">
        <v>7521</v>
      </c>
      <c r="H7">
        <v>7369</v>
      </c>
      <c r="J7">
        <f>SUM(C$2:C7)</f>
        <v>37705</v>
      </c>
      <c r="K7">
        <f>SUM(D$2:D7)</f>
        <v>43997</v>
      </c>
      <c r="L7">
        <f>SUM(E$2:E7)</f>
        <v>42670</v>
      </c>
      <c r="M7">
        <f>SUM(F$2:F7)</f>
        <v>42570</v>
      </c>
      <c r="N7">
        <f>SUM(G$2:G7)</f>
        <v>42964</v>
      </c>
      <c r="O7">
        <f>SUM(H$2:H7)</f>
        <v>42904</v>
      </c>
      <c r="P7">
        <f t="shared" si="6"/>
        <v>42904</v>
      </c>
      <c r="R7" t="s">
        <v>13</v>
      </c>
      <c r="S7">
        <f t="shared" si="0"/>
        <v>-5199</v>
      </c>
      <c r="T7">
        <f t="shared" si="1"/>
        <v>1093</v>
      </c>
      <c r="U7">
        <f t="shared" si="2"/>
        <v>-234</v>
      </c>
      <c r="V7">
        <f t="shared" si="3"/>
        <v>-334</v>
      </c>
      <c r="W7">
        <f t="shared" si="4"/>
        <v>60</v>
      </c>
      <c r="X7">
        <f t="shared" si="5"/>
        <v>0</v>
      </c>
    </row>
    <row r="8" spans="1:24" x14ac:dyDescent="0.25">
      <c r="B8" t="s">
        <v>14</v>
      </c>
      <c r="C8">
        <v>6850</v>
      </c>
      <c r="D8">
        <v>7957</v>
      </c>
      <c r="E8">
        <v>7810</v>
      </c>
      <c r="F8">
        <v>7902</v>
      </c>
      <c r="G8">
        <v>8071</v>
      </c>
      <c r="H8">
        <v>7802</v>
      </c>
      <c r="J8">
        <f>SUM(C$2:C8)</f>
        <v>44555</v>
      </c>
      <c r="K8">
        <f>SUM(D$2:D8)</f>
        <v>51954</v>
      </c>
      <c r="L8">
        <f>SUM(E$2:E8)</f>
        <v>50480</v>
      </c>
      <c r="M8">
        <f>SUM(F$2:F8)</f>
        <v>50472</v>
      </c>
      <c r="N8">
        <f>SUM(G$2:G8)</f>
        <v>51035</v>
      </c>
      <c r="O8">
        <f>SUM(H$2:H8)</f>
        <v>50706</v>
      </c>
      <c r="P8">
        <f t="shared" si="6"/>
        <v>50706</v>
      </c>
      <c r="R8" t="s">
        <v>14</v>
      </c>
      <c r="S8">
        <f t="shared" si="0"/>
        <v>-6151</v>
      </c>
      <c r="T8">
        <f t="shared" si="1"/>
        <v>1248</v>
      </c>
      <c r="U8">
        <f t="shared" si="2"/>
        <v>-226</v>
      </c>
      <c r="V8">
        <f t="shared" si="3"/>
        <v>-234</v>
      </c>
      <c r="W8">
        <f t="shared" si="4"/>
        <v>329</v>
      </c>
      <c r="X8">
        <f t="shared" si="5"/>
        <v>0</v>
      </c>
    </row>
    <row r="9" spans="1:24" x14ac:dyDescent="0.25">
      <c r="B9" t="s">
        <v>15</v>
      </c>
      <c r="C9">
        <v>6747</v>
      </c>
      <c r="D9">
        <v>7831</v>
      </c>
      <c r="E9">
        <v>7375</v>
      </c>
      <c r="F9">
        <v>7485</v>
      </c>
      <c r="G9">
        <v>8054</v>
      </c>
      <c r="H9">
        <v>7659</v>
      </c>
      <c r="J9">
        <f>SUM(C$2:C9)</f>
        <v>51302</v>
      </c>
      <c r="K9">
        <f>SUM(D$2:D9)</f>
        <v>59785</v>
      </c>
      <c r="L9">
        <f>SUM(E$2:E9)</f>
        <v>57855</v>
      </c>
      <c r="M9">
        <f>SUM(F$2:F9)</f>
        <v>57957</v>
      </c>
      <c r="N9">
        <f>SUM(G$2:G9)</f>
        <v>59089</v>
      </c>
      <c r="O9">
        <f>SUM(H$2:H9)</f>
        <v>58365</v>
      </c>
      <c r="P9">
        <f t="shared" si="6"/>
        <v>58365</v>
      </c>
      <c r="R9" t="s">
        <v>15</v>
      </c>
      <c r="S9">
        <f t="shared" si="0"/>
        <v>-7063</v>
      </c>
      <c r="T9">
        <f t="shared" si="1"/>
        <v>1420</v>
      </c>
      <c r="U9">
        <f t="shared" si="2"/>
        <v>-510</v>
      </c>
      <c r="V9">
        <f t="shared" si="3"/>
        <v>-408</v>
      </c>
      <c r="W9">
        <f t="shared" si="4"/>
        <v>724</v>
      </c>
      <c r="X9">
        <f t="shared" si="5"/>
        <v>0</v>
      </c>
    </row>
    <row r="10" spans="1:24" x14ac:dyDescent="0.25">
      <c r="B10" t="s">
        <v>16</v>
      </c>
      <c r="C10">
        <v>6622</v>
      </c>
      <c r="D10">
        <v>7874</v>
      </c>
      <c r="E10">
        <v>7440</v>
      </c>
      <c r="F10">
        <v>7418</v>
      </c>
      <c r="G10">
        <v>7644</v>
      </c>
      <c r="H10">
        <v>7508</v>
      </c>
      <c r="J10">
        <f>SUM(C$2:C10)</f>
        <v>57924</v>
      </c>
      <c r="K10">
        <f>SUM(D$2:D10)</f>
        <v>67659</v>
      </c>
      <c r="L10">
        <f>SUM(E$2:E10)</f>
        <v>65295</v>
      </c>
      <c r="M10">
        <f>SUM(F$2:F10)</f>
        <v>65375</v>
      </c>
      <c r="N10">
        <f>SUM(G$2:G10)</f>
        <v>66733</v>
      </c>
      <c r="O10">
        <f>SUM(H$2:H10)</f>
        <v>65873</v>
      </c>
      <c r="P10">
        <f t="shared" si="6"/>
        <v>65873</v>
      </c>
      <c r="R10" t="s">
        <v>16</v>
      </c>
      <c r="S10">
        <f t="shared" si="0"/>
        <v>-7949</v>
      </c>
      <c r="T10">
        <f t="shared" si="1"/>
        <v>1786</v>
      </c>
      <c r="U10">
        <f t="shared" si="2"/>
        <v>-578</v>
      </c>
      <c r="V10">
        <f t="shared" si="3"/>
        <v>-498</v>
      </c>
      <c r="W10">
        <f t="shared" si="4"/>
        <v>860</v>
      </c>
      <c r="X10">
        <f t="shared" si="5"/>
        <v>0</v>
      </c>
    </row>
    <row r="11" spans="1:24" x14ac:dyDescent="0.25">
      <c r="B11" t="s">
        <v>17</v>
      </c>
      <c r="C11">
        <v>6505</v>
      </c>
      <c r="D11">
        <v>7842</v>
      </c>
      <c r="E11">
        <v>7250</v>
      </c>
      <c r="F11">
        <v>7168</v>
      </c>
      <c r="G11">
        <v>7365</v>
      </c>
      <c r="H11">
        <v>7447</v>
      </c>
      <c r="J11">
        <f>SUM(C$2:C11)</f>
        <v>64429</v>
      </c>
      <c r="K11">
        <f>SUM(D$2:D11)</f>
        <v>75501</v>
      </c>
      <c r="L11">
        <f>SUM(E$2:E11)</f>
        <v>72545</v>
      </c>
      <c r="M11">
        <f>SUM(F$2:F11)</f>
        <v>72543</v>
      </c>
      <c r="N11">
        <f>SUM(G$2:G11)</f>
        <v>74098</v>
      </c>
      <c r="O11">
        <f>SUM(H$2:H11)</f>
        <v>73320</v>
      </c>
      <c r="P11">
        <f t="shared" si="6"/>
        <v>73320</v>
      </c>
      <c r="R11" t="s">
        <v>17</v>
      </c>
      <c r="S11">
        <f t="shared" si="0"/>
        <v>-8891</v>
      </c>
      <c r="T11">
        <f t="shared" ref="T11:X13" si="7">K11-$P11</f>
        <v>2181</v>
      </c>
      <c r="U11">
        <f t="shared" si="7"/>
        <v>-775</v>
      </c>
      <c r="V11">
        <f t="shared" si="7"/>
        <v>-777</v>
      </c>
      <c r="W11">
        <f t="shared" si="7"/>
        <v>778</v>
      </c>
      <c r="X11">
        <f t="shared" si="7"/>
        <v>0</v>
      </c>
    </row>
    <row r="12" spans="1:24" x14ac:dyDescent="0.25">
      <c r="B12" t="s">
        <v>18</v>
      </c>
      <c r="C12">
        <v>6006</v>
      </c>
      <c r="D12">
        <v>7165</v>
      </c>
      <c r="E12">
        <v>6494</v>
      </c>
      <c r="F12">
        <v>6826</v>
      </c>
      <c r="G12">
        <v>6962</v>
      </c>
      <c r="H12">
        <v>7001</v>
      </c>
      <c r="J12">
        <f>SUM(C$2:C12)</f>
        <v>70435</v>
      </c>
      <c r="K12">
        <f>SUM(D$2:D12)</f>
        <v>82666</v>
      </c>
      <c r="L12">
        <f>SUM(E$2:E12)</f>
        <v>79039</v>
      </c>
      <c r="M12">
        <f>SUM(F$2:F12)</f>
        <v>79369</v>
      </c>
      <c r="N12">
        <f>SUM(G$2:G12)</f>
        <v>81060</v>
      </c>
      <c r="O12">
        <f>SUM(H$2:H12)</f>
        <v>80321</v>
      </c>
      <c r="P12">
        <f t="shared" si="6"/>
        <v>80321</v>
      </c>
      <c r="R12" t="s">
        <v>18</v>
      </c>
      <c r="S12">
        <f t="shared" si="0"/>
        <v>-9886</v>
      </c>
      <c r="T12">
        <f t="shared" si="7"/>
        <v>2345</v>
      </c>
      <c r="U12">
        <f t="shared" si="7"/>
        <v>-1282</v>
      </c>
      <c r="V12">
        <f t="shared" si="7"/>
        <v>-952</v>
      </c>
      <c r="W12">
        <f t="shared" si="7"/>
        <v>739</v>
      </c>
      <c r="X12">
        <f t="shared" si="7"/>
        <v>0</v>
      </c>
    </row>
    <row r="13" spans="1:24" x14ac:dyDescent="0.25">
      <c r="B13" t="s">
        <v>19</v>
      </c>
      <c r="D13">
        <v>6978</v>
      </c>
      <c r="E13">
        <v>6875</v>
      </c>
      <c r="F13">
        <v>6803</v>
      </c>
      <c r="G13">
        <v>6791</v>
      </c>
      <c r="H13">
        <v>7060</v>
      </c>
      <c r="K13">
        <f>SUM(D$2:D13)</f>
        <v>89644</v>
      </c>
      <c r="L13">
        <f>SUM(E$2:E13)</f>
        <v>85914</v>
      </c>
      <c r="M13">
        <f>SUM(F$2:F13)</f>
        <v>86172</v>
      </c>
      <c r="N13">
        <f>SUM(G$2:G13)</f>
        <v>87851</v>
      </c>
      <c r="O13">
        <f>SUM(H$2:H13)</f>
        <v>87381</v>
      </c>
      <c r="P13">
        <f t="shared" si="6"/>
        <v>87381</v>
      </c>
      <c r="R13" t="s">
        <v>19</v>
      </c>
      <c r="T13">
        <f t="shared" si="7"/>
        <v>2263</v>
      </c>
      <c r="U13">
        <f t="shared" si="7"/>
        <v>-1467</v>
      </c>
      <c r="V13">
        <f t="shared" si="7"/>
        <v>-1209</v>
      </c>
      <c r="W13">
        <f t="shared" si="7"/>
        <v>470</v>
      </c>
      <c r="X13">
        <f t="shared" si="7"/>
        <v>0</v>
      </c>
    </row>
    <row r="16" spans="1:24" x14ac:dyDescent="0.25">
      <c r="B16" t="s">
        <v>22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J16" t="s">
        <v>0</v>
      </c>
      <c r="K16" t="s">
        <v>1</v>
      </c>
      <c r="L16" t="s">
        <v>2</v>
      </c>
      <c r="M16" t="s">
        <v>3</v>
      </c>
      <c r="N16" t="s">
        <v>4</v>
      </c>
      <c r="O16" t="s">
        <v>5</v>
      </c>
      <c r="P16" t="s">
        <v>7</v>
      </c>
      <c r="R16" t="s">
        <v>6</v>
      </c>
      <c r="S16" t="s">
        <v>0</v>
      </c>
      <c r="T16" t="s">
        <v>1</v>
      </c>
      <c r="U16" t="s">
        <v>2</v>
      </c>
      <c r="V16" t="s">
        <v>3</v>
      </c>
      <c r="W16" t="s">
        <v>4</v>
      </c>
      <c r="X16" t="s">
        <v>5</v>
      </c>
    </row>
    <row r="17" spans="2:24" x14ac:dyDescent="0.25">
      <c r="B17" t="s">
        <v>8</v>
      </c>
      <c r="C17">
        <v>6505</v>
      </c>
      <c r="D17">
        <v>7888</v>
      </c>
      <c r="E17">
        <v>6163</v>
      </c>
      <c r="F17">
        <v>6118</v>
      </c>
      <c r="G17">
        <v>6619</v>
      </c>
      <c r="H17">
        <v>7545</v>
      </c>
      <c r="J17">
        <f>SUM(C$17:C17)</f>
        <v>6505</v>
      </c>
      <c r="K17">
        <f>SUM(D$17:D17)</f>
        <v>7888</v>
      </c>
      <c r="L17">
        <f>SUM(E$17:E17)</f>
        <v>6163</v>
      </c>
      <c r="M17">
        <f>SUM(F$17:F17)</f>
        <v>6118</v>
      </c>
      <c r="N17">
        <f>SUM(G$17:G17)</f>
        <v>6619</v>
      </c>
      <c r="O17">
        <f>SUM(H$17:H17)</f>
        <v>7545</v>
      </c>
      <c r="P17">
        <f t="shared" ref="P17:P28" si="8">MEDIAN(K17:O17)</f>
        <v>6619</v>
      </c>
      <c r="R17" t="s">
        <v>8</v>
      </c>
      <c r="S17">
        <f t="shared" ref="S17:S27" si="9">J17-$P17</f>
        <v>-114</v>
      </c>
      <c r="T17">
        <f t="shared" ref="T17:T25" si="10">K17-$P17</f>
        <v>1269</v>
      </c>
      <c r="U17">
        <f t="shared" ref="U17:U25" si="11">L17-$P17</f>
        <v>-456</v>
      </c>
      <c r="V17">
        <f t="shared" ref="V17:V25" si="12">M17-$P17</f>
        <v>-501</v>
      </c>
      <c r="W17">
        <f t="shared" ref="W17:W25" si="13">N17-$P17</f>
        <v>0</v>
      </c>
      <c r="X17">
        <f t="shared" ref="X17:X25" si="14">O17-$P17</f>
        <v>926</v>
      </c>
    </row>
    <row r="18" spans="2:24" x14ac:dyDescent="0.25">
      <c r="B18" t="s">
        <v>9</v>
      </c>
      <c r="C18">
        <v>5785</v>
      </c>
      <c r="D18">
        <v>5463</v>
      </c>
      <c r="E18">
        <v>5696</v>
      </c>
      <c r="F18">
        <v>6066</v>
      </c>
      <c r="G18">
        <v>5843</v>
      </c>
      <c r="H18">
        <v>5882</v>
      </c>
      <c r="J18">
        <f>SUM(C$17:C18)</f>
        <v>12290</v>
      </c>
      <c r="K18">
        <f>SUM(D$17:D18)</f>
        <v>13351</v>
      </c>
      <c r="L18">
        <f>SUM(E$17:E18)</f>
        <v>11859</v>
      </c>
      <c r="M18">
        <f>SUM(F$17:F18)</f>
        <v>12184</v>
      </c>
      <c r="N18">
        <f>SUM(G$17:G18)</f>
        <v>12462</v>
      </c>
      <c r="O18">
        <f>SUM(H$17:H18)</f>
        <v>13427</v>
      </c>
      <c r="P18">
        <f t="shared" si="8"/>
        <v>12462</v>
      </c>
      <c r="R18" t="s">
        <v>9</v>
      </c>
      <c r="S18">
        <f t="shared" si="9"/>
        <v>-172</v>
      </c>
      <c r="T18">
        <f t="shared" si="10"/>
        <v>889</v>
      </c>
      <c r="U18">
        <f t="shared" si="11"/>
        <v>-603</v>
      </c>
      <c r="V18">
        <f t="shared" si="12"/>
        <v>-278</v>
      </c>
      <c r="W18">
        <f t="shared" si="13"/>
        <v>0</v>
      </c>
      <c r="X18">
        <f t="shared" si="14"/>
        <v>965</v>
      </c>
    </row>
    <row r="19" spans="2:24" x14ac:dyDescent="0.25">
      <c r="B19" t="s">
        <v>10</v>
      </c>
      <c r="C19">
        <v>6585</v>
      </c>
      <c r="D19">
        <v>5626</v>
      </c>
      <c r="E19">
        <v>6652</v>
      </c>
      <c r="F19">
        <v>6147</v>
      </c>
      <c r="G19">
        <v>6500</v>
      </c>
      <c r="H19">
        <v>5692</v>
      </c>
      <c r="J19">
        <f>SUM(C$17:C19)</f>
        <v>18875</v>
      </c>
      <c r="K19">
        <f>SUM(D$17:D19)</f>
        <v>18977</v>
      </c>
      <c r="L19">
        <f>SUM(E$17:E19)</f>
        <v>18511</v>
      </c>
      <c r="M19">
        <f>SUM(F$17:F19)</f>
        <v>18331</v>
      </c>
      <c r="N19">
        <f>SUM(G$17:G19)</f>
        <v>18962</v>
      </c>
      <c r="O19">
        <f>SUM(H$17:H19)</f>
        <v>19119</v>
      </c>
      <c r="P19">
        <f t="shared" si="8"/>
        <v>18962</v>
      </c>
      <c r="R19" t="s">
        <v>10</v>
      </c>
      <c r="S19">
        <f t="shared" si="9"/>
        <v>-87</v>
      </c>
      <c r="T19">
        <f t="shared" si="10"/>
        <v>15</v>
      </c>
      <c r="U19">
        <f t="shared" si="11"/>
        <v>-451</v>
      </c>
      <c r="V19">
        <f t="shared" si="12"/>
        <v>-631</v>
      </c>
      <c r="W19">
        <f t="shared" si="13"/>
        <v>0</v>
      </c>
      <c r="X19">
        <f t="shared" si="14"/>
        <v>157</v>
      </c>
    </row>
    <row r="20" spans="2:24" x14ac:dyDescent="0.25">
      <c r="B20" t="s">
        <v>11</v>
      </c>
      <c r="C20">
        <v>5783</v>
      </c>
      <c r="D20">
        <v>5387</v>
      </c>
      <c r="E20">
        <v>6684</v>
      </c>
      <c r="F20">
        <v>5523</v>
      </c>
      <c r="G20">
        <v>5364</v>
      </c>
      <c r="H20">
        <v>5172</v>
      </c>
      <c r="J20">
        <f>SUM(C$17:C20)</f>
        <v>24658</v>
      </c>
      <c r="K20">
        <f>SUM(D$17:D20)</f>
        <v>24364</v>
      </c>
      <c r="L20">
        <f>SUM(E$17:E20)</f>
        <v>25195</v>
      </c>
      <c r="M20">
        <f>SUM(F$17:F20)</f>
        <v>23854</v>
      </c>
      <c r="N20">
        <f>SUM(G$17:G20)</f>
        <v>24326</v>
      </c>
      <c r="O20">
        <f>SUM(H$17:H20)</f>
        <v>24291</v>
      </c>
      <c r="P20">
        <f t="shared" si="8"/>
        <v>24326</v>
      </c>
      <c r="R20" t="s">
        <v>11</v>
      </c>
      <c r="S20">
        <f t="shared" si="9"/>
        <v>332</v>
      </c>
      <c r="T20">
        <f t="shared" si="10"/>
        <v>38</v>
      </c>
      <c r="U20">
        <f t="shared" si="11"/>
        <v>869</v>
      </c>
      <c r="V20">
        <f t="shared" si="12"/>
        <v>-472</v>
      </c>
      <c r="W20">
        <f t="shared" si="13"/>
        <v>0</v>
      </c>
      <c r="X20">
        <f t="shared" si="14"/>
        <v>-35</v>
      </c>
    </row>
    <row r="21" spans="2:24" x14ac:dyDescent="0.25">
      <c r="B21" t="s">
        <v>12</v>
      </c>
      <c r="C21">
        <v>5337</v>
      </c>
      <c r="D21">
        <v>5412</v>
      </c>
      <c r="E21">
        <v>5138</v>
      </c>
      <c r="F21">
        <v>5559</v>
      </c>
      <c r="G21">
        <v>5259</v>
      </c>
      <c r="H21">
        <v>5312</v>
      </c>
      <c r="J21">
        <f>SUM(C$17:C21)</f>
        <v>29995</v>
      </c>
      <c r="K21">
        <f>SUM(D$17:D21)</f>
        <v>29776</v>
      </c>
      <c r="L21">
        <f>SUM(E$17:E21)</f>
        <v>30333</v>
      </c>
      <c r="M21">
        <f>SUM(F$17:F21)</f>
        <v>29413</v>
      </c>
      <c r="N21">
        <f>SUM(G$17:G21)</f>
        <v>29585</v>
      </c>
      <c r="O21">
        <f>SUM(H$17:H21)</f>
        <v>29603</v>
      </c>
      <c r="P21">
        <f t="shared" si="8"/>
        <v>29603</v>
      </c>
      <c r="R21" t="s">
        <v>12</v>
      </c>
      <c r="S21">
        <f t="shared" si="9"/>
        <v>392</v>
      </c>
      <c r="T21">
        <f t="shared" si="10"/>
        <v>173</v>
      </c>
      <c r="U21">
        <f t="shared" si="11"/>
        <v>730</v>
      </c>
      <c r="V21">
        <f t="shared" si="12"/>
        <v>-190</v>
      </c>
      <c r="W21">
        <f t="shared" si="13"/>
        <v>-18</v>
      </c>
      <c r="X21">
        <f t="shared" si="14"/>
        <v>0</v>
      </c>
    </row>
    <row r="22" spans="2:24" x14ac:dyDescent="0.25">
      <c r="B22" t="s">
        <v>13</v>
      </c>
      <c r="C22">
        <v>5437</v>
      </c>
      <c r="D22">
        <v>5069</v>
      </c>
      <c r="E22">
        <v>4981</v>
      </c>
      <c r="F22">
        <v>5208</v>
      </c>
      <c r="G22">
        <v>4944</v>
      </c>
      <c r="H22">
        <v>4871</v>
      </c>
      <c r="J22">
        <f>SUM(C$17:C22)</f>
        <v>35432</v>
      </c>
      <c r="K22">
        <f>SUM(D$17:D22)</f>
        <v>34845</v>
      </c>
      <c r="L22">
        <f>SUM(E$17:E22)</f>
        <v>35314</v>
      </c>
      <c r="M22">
        <f>SUM(F$17:F22)</f>
        <v>34621</v>
      </c>
      <c r="N22">
        <f>SUM(G$17:G22)</f>
        <v>34529</v>
      </c>
      <c r="O22">
        <f>SUM(H$17:H22)</f>
        <v>34474</v>
      </c>
      <c r="P22">
        <f t="shared" si="8"/>
        <v>34621</v>
      </c>
      <c r="R22" t="s">
        <v>13</v>
      </c>
      <c r="S22">
        <f t="shared" si="9"/>
        <v>811</v>
      </c>
      <c r="T22">
        <f t="shared" si="10"/>
        <v>224</v>
      </c>
      <c r="U22">
        <f t="shared" si="11"/>
        <v>693</v>
      </c>
      <c r="V22">
        <f t="shared" si="12"/>
        <v>0</v>
      </c>
      <c r="W22">
        <f t="shared" si="13"/>
        <v>-92</v>
      </c>
      <c r="X22">
        <f t="shared" si="14"/>
        <v>-147</v>
      </c>
    </row>
    <row r="23" spans="2:24" x14ac:dyDescent="0.25">
      <c r="B23" t="s">
        <v>14</v>
      </c>
      <c r="C23">
        <v>6091</v>
      </c>
      <c r="D23">
        <v>5284</v>
      </c>
      <c r="E23">
        <v>5238</v>
      </c>
      <c r="F23">
        <v>5426</v>
      </c>
      <c r="G23">
        <v>5173</v>
      </c>
      <c r="H23">
        <v>5021</v>
      </c>
      <c r="J23">
        <f>SUM(C$17:C23)</f>
        <v>41523</v>
      </c>
      <c r="K23">
        <f>SUM(D$17:D23)</f>
        <v>40129</v>
      </c>
      <c r="L23">
        <f>SUM(E$17:E23)</f>
        <v>40552</v>
      </c>
      <c r="M23">
        <f>SUM(F$17:F23)</f>
        <v>40047</v>
      </c>
      <c r="N23">
        <f>SUM(G$17:G23)</f>
        <v>39702</v>
      </c>
      <c r="O23">
        <f>SUM(H$17:H23)</f>
        <v>39495</v>
      </c>
      <c r="P23">
        <f t="shared" si="8"/>
        <v>40047</v>
      </c>
      <c r="R23" t="s">
        <v>14</v>
      </c>
      <c r="S23">
        <f t="shared" si="9"/>
        <v>1476</v>
      </c>
      <c r="T23">
        <f t="shared" si="10"/>
        <v>82</v>
      </c>
      <c r="U23">
        <f t="shared" si="11"/>
        <v>505</v>
      </c>
      <c r="V23">
        <f t="shared" si="12"/>
        <v>0</v>
      </c>
      <c r="W23">
        <f t="shared" si="13"/>
        <v>-345</v>
      </c>
      <c r="X23">
        <f t="shared" si="14"/>
        <v>-552</v>
      </c>
    </row>
    <row r="24" spans="2:24" x14ac:dyDescent="0.25">
      <c r="B24" t="s">
        <v>15</v>
      </c>
      <c r="C24">
        <v>5745</v>
      </c>
      <c r="D24">
        <v>5517</v>
      </c>
      <c r="E24">
        <v>5303</v>
      </c>
      <c r="F24">
        <v>5210</v>
      </c>
      <c r="G24">
        <v>5377</v>
      </c>
      <c r="H24">
        <v>5165</v>
      </c>
      <c r="J24">
        <f>SUM(C$17:C24)</f>
        <v>47268</v>
      </c>
      <c r="K24">
        <f>SUM(D$17:D24)</f>
        <v>45646</v>
      </c>
      <c r="L24">
        <f>SUM(E$17:E24)</f>
        <v>45855</v>
      </c>
      <c r="M24">
        <f>SUM(F$17:F24)</f>
        <v>45257</v>
      </c>
      <c r="N24">
        <f>SUM(G$17:G24)</f>
        <v>45079</v>
      </c>
      <c r="O24">
        <f>SUM(H$17:H24)</f>
        <v>44660</v>
      </c>
      <c r="P24">
        <f t="shared" si="8"/>
        <v>45257</v>
      </c>
      <c r="R24" t="s">
        <v>15</v>
      </c>
      <c r="S24">
        <f t="shared" si="9"/>
        <v>2011</v>
      </c>
      <c r="T24">
        <f t="shared" si="10"/>
        <v>389</v>
      </c>
      <c r="U24">
        <f t="shared" si="11"/>
        <v>598</v>
      </c>
      <c r="V24">
        <f t="shared" si="12"/>
        <v>0</v>
      </c>
      <c r="W24">
        <f t="shared" si="13"/>
        <v>-178</v>
      </c>
      <c r="X24">
        <f t="shared" si="14"/>
        <v>-597</v>
      </c>
    </row>
    <row r="25" spans="2:24" x14ac:dyDescent="0.25">
      <c r="B25" t="s">
        <v>16</v>
      </c>
      <c r="C25">
        <v>5378</v>
      </c>
      <c r="D25">
        <v>5716</v>
      </c>
      <c r="E25">
        <v>5353</v>
      </c>
      <c r="F25">
        <v>5287</v>
      </c>
      <c r="G25">
        <v>5109</v>
      </c>
      <c r="H25">
        <v>5147</v>
      </c>
      <c r="J25">
        <f>SUM(C$17:C25)</f>
        <v>52646</v>
      </c>
      <c r="K25">
        <f>SUM(D$17:D25)</f>
        <v>51362</v>
      </c>
      <c r="L25">
        <f>SUM(E$17:E25)</f>
        <v>51208</v>
      </c>
      <c r="M25">
        <f>SUM(F$17:F25)</f>
        <v>50544</v>
      </c>
      <c r="N25">
        <f>SUM(G$17:G25)</f>
        <v>50188</v>
      </c>
      <c r="O25">
        <f>SUM(H$17:H25)</f>
        <v>49807</v>
      </c>
      <c r="P25">
        <f t="shared" si="8"/>
        <v>50544</v>
      </c>
      <c r="R25" t="s">
        <v>16</v>
      </c>
      <c r="S25">
        <f t="shared" si="9"/>
        <v>2102</v>
      </c>
      <c r="T25">
        <f t="shared" si="10"/>
        <v>818</v>
      </c>
      <c r="U25">
        <f t="shared" si="11"/>
        <v>664</v>
      </c>
      <c r="V25">
        <f t="shared" si="12"/>
        <v>0</v>
      </c>
      <c r="W25">
        <f t="shared" si="13"/>
        <v>-356</v>
      </c>
      <c r="X25">
        <f t="shared" si="14"/>
        <v>-737</v>
      </c>
    </row>
    <row r="26" spans="2:24" x14ac:dyDescent="0.25">
      <c r="B26" t="s">
        <v>17</v>
      </c>
      <c r="C26">
        <v>6185</v>
      </c>
      <c r="D26">
        <v>5848</v>
      </c>
      <c r="E26">
        <v>6272</v>
      </c>
      <c r="F26">
        <v>5631</v>
      </c>
      <c r="G26">
        <v>5464</v>
      </c>
      <c r="H26">
        <v>5486</v>
      </c>
      <c r="J26">
        <f>SUM(C$17:C26)</f>
        <v>58831</v>
      </c>
      <c r="K26">
        <f>SUM(D$17:D26)</f>
        <v>57210</v>
      </c>
      <c r="L26">
        <f>SUM(E$17:E26)</f>
        <v>57480</v>
      </c>
      <c r="M26">
        <f>SUM(F$17:F26)</f>
        <v>56175</v>
      </c>
      <c r="N26">
        <f>SUM(G$17:G26)</f>
        <v>55652</v>
      </c>
      <c r="O26">
        <f>SUM(H$17:H26)</f>
        <v>55293</v>
      </c>
      <c r="P26">
        <f t="shared" si="8"/>
        <v>56175</v>
      </c>
      <c r="R26" t="s">
        <v>17</v>
      </c>
      <c r="S26">
        <f t="shared" si="9"/>
        <v>2656</v>
      </c>
      <c r="T26">
        <f t="shared" ref="T26:X28" si="15">K26-$P26</f>
        <v>1035</v>
      </c>
      <c r="U26">
        <f t="shared" si="15"/>
        <v>1305</v>
      </c>
      <c r="V26">
        <f t="shared" si="15"/>
        <v>0</v>
      </c>
      <c r="W26">
        <f t="shared" si="15"/>
        <v>-523</v>
      </c>
      <c r="X26">
        <f t="shared" si="15"/>
        <v>-882</v>
      </c>
    </row>
    <row r="27" spans="2:24" x14ac:dyDescent="0.25">
      <c r="B27" t="s">
        <v>18</v>
      </c>
      <c r="C27">
        <v>6073</v>
      </c>
      <c r="D27">
        <v>6351</v>
      </c>
      <c r="E27">
        <v>9101</v>
      </c>
      <c r="F27">
        <v>5684</v>
      </c>
      <c r="G27">
        <v>5481</v>
      </c>
      <c r="H27">
        <v>5493</v>
      </c>
      <c r="J27">
        <f>SUM(C$17:C27)</f>
        <v>64904</v>
      </c>
      <c r="K27">
        <f>SUM(D$17:D27)</f>
        <v>63561</v>
      </c>
      <c r="L27">
        <f>SUM(E$17:E27)</f>
        <v>66581</v>
      </c>
      <c r="M27">
        <f>SUM(F$17:F27)</f>
        <v>61859</v>
      </c>
      <c r="N27">
        <f>SUM(G$17:G27)</f>
        <v>61133</v>
      </c>
      <c r="O27">
        <f>SUM(H$17:H27)</f>
        <v>60786</v>
      </c>
      <c r="P27">
        <f t="shared" si="8"/>
        <v>61859</v>
      </c>
      <c r="R27" t="s">
        <v>18</v>
      </c>
      <c r="S27">
        <f t="shared" si="9"/>
        <v>3045</v>
      </c>
      <c r="T27">
        <f t="shared" si="15"/>
        <v>1702</v>
      </c>
      <c r="U27">
        <f t="shared" si="15"/>
        <v>4722</v>
      </c>
      <c r="V27">
        <f t="shared" si="15"/>
        <v>0</v>
      </c>
      <c r="W27">
        <f t="shared" si="15"/>
        <v>-726</v>
      </c>
      <c r="X27">
        <f t="shared" si="15"/>
        <v>-1073</v>
      </c>
    </row>
    <row r="28" spans="2:24" x14ac:dyDescent="0.25">
      <c r="B28" t="s">
        <v>19</v>
      </c>
      <c r="D28">
        <v>7631</v>
      </c>
      <c r="E28">
        <v>9614</v>
      </c>
      <c r="F28">
        <v>5921</v>
      </c>
      <c r="G28">
        <v>5955</v>
      </c>
      <c r="H28">
        <v>6185</v>
      </c>
      <c r="K28">
        <f>SUM(D$17:D28)</f>
        <v>71192</v>
      </c>
      <c r="L28">
        <f>SUM(E$17:E28)</f>
        <v>76195</v>
      </c>
      <c r="M28">
        <f>SUM(F$17:F28)</f>
        <v>67780</v>
      </c>
      <c r="N28">
        <f>SUM(G$17:G28)</f>
        <v>67088</v>
      </c>
      <c r="O28">
        <f>SUM(H$17:H28)</f>
        <v>66971</v>
      </c>
      <c r="P28">
        <f t="shared" si="8"/>
        <v>67780</v>
      </c>
      <c r="R28" t="s">
        <v>19</v>
      </c>
      <c r="T28">
        <f t="shared" si="15"/>
        <v>3412</v>
      </c>
      <c r="U28">
        <f t="shared" si="15"/>
        <v>8415</v>
      </c>
      <c r="V28">
        <f t="shared" si="15"/>
        <v>0</v>
      </c>
      <c r="W28">
        <f t="shared" si="15"/>
        <v>-692</v>
      </c>
      <c r="X28">
        <f t="shared" si="15"/>
        <v>-809</v>
      </c>
    </row>
    <row r="31" spans="2:24" x14ac:dyDescent="0.25">
      <c r="B31" s="3" t="s">
        <v>66</v>
      </c>
    </row>
  </sheetData>
  <hyperlinks>
    <hyperlink ref="A1" location="home!A1" display="home" xr:uid="{AD305216-F3F7-4BB2-93C6-104404127CD2}"/>
    <hyperlink ref="B31" r:id="rId1" xr:uid="{252CDF8D-6430-451E-96A2-9F3365464543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D9CCC-C2AC-431F-9C21-4F38768D827E}">
  <dimension ref="A1:X32"/>
  <sheetViews>
    <sheetView workbookViewId="0">
      <selection activeCell="B17" sqref="B17:B28"/>
    </sheetView>
  </sheetViews>
  <sheetFormatPr baseColWidth="10" defaultRowHeight="15" x14ac:dyDescent="0.25"/>
  <sheetData>
    <row r="1" spans="1:24" x14ac:dyDescent="0.25">
      <c r="A1" s="3" t="s">
        <v>59</v>
      </c>
      <c r="B1" t="s">
        <v>23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7</v>
      </c>
      <c r="R1" t="s">
        <v>6</v>
      </c>
      <c r="S1" t="s">
        <v>0</v>
      </c>
      <c r="T1" t="s">
        <v>1</v>
      </c>
      <c r="U1" t="s">
        <v>2</v>
      </c>
      <c r="V1" t="s">
        <v>3</v>
      </c>
      <c r="W1" t="s">
        <v>4</v>
      </c>
      <c r="X1" t="s">
        <v>5</v>
      </c>
    </row>
    <row r="2" spans="1:24" x14ac:dyDescent="0.25">
      <c r="B2" t="s">
        <v>8</v>
      </c>
      <c r="C2">
        <v>6589</v>
      </c>
      <c r="D2">
        <v>6921</v>
      </c>
      <c r="E2">
        <v>6932</v>
      </c>
      <c r="F2">
        <v>7061</v>
      </c>
      <c r="G2">
        <v>7219</v>
      </c>
      <c r="H2">
        <v>7040</v>
      </c>
      <c r="J2">
        <f>SUM(C$2:C2)</f>
        <v>6589</v>
      </c>
      <c r="K2">
        <f>SUM(D$2:D2)</f>
        <v>6921</v>
      </c>
      <c r="L2">
        <f>SUM(E$2:E2)</f>
        <v>6932</v>
      </c>
      <c r="M2">
        <f>SUM(F$2:F2)</f>
        <v>7061</v>
      </c>
      <c r="N2">
        <f>SUM(G$2:G2)</f>
        <v>7219</v>
      </c>
      <c r="O2">
        <f>SUM(H$2:H2)</f>
        <v>7040</v>
      </c>
      <c r="P2">
        <f>MEDIAN(K2:O2)</f>
        <v>7040</v>
      </c>
      <c r="R2" t="s">
        <v>8</v>
      </c>
      <c r="S2">
        <f t="shared" ref="S2:S13" si="0">J2-$P2</f>
        <v>-451</v>
      </c>
      <c r="T2">
        <f t="shared" ref="T2:T10" si="1">K2-$P2</f>
        <v>-119</v>
      </c>
      <c r="U2">
        <f t="shared" ref="U2:U10" si="2">L2-$P2</f>
        <v>-108</v>
      </c>
      <c r="V2">
        <f t="shared" ref="V2:V10" si="3">M2-$P2</f>
        <v>21</v>
      </c>
      <c r="W2">
        <f t="shared" ref="W2:W10" si="4">N2-$P2</f>
        <v>179</v>
      </c>
      <c r="X2">
        <f t="shared" ref="X2:X10" si="5">O2-$P2</f>
        <v>0</v>
      </c>
    </row>
    <row r="3" spans="1:24" x14ac:dyDescent="0.25">
      <c r="B3" t="s">
        <v>9</v>
      </c>
      <c r="C3">
        <v>6157</v>
      </c>
      <c r="D3">
        <v>6641</v>
      </c>
      <c r="E3">
        <v>6327</v>
      </c>
      <c r="F3">
        <v>6363</v>
      </c>
      <c r="G3">
        <v>6529</v>
      </c>
      <c r="H3">
        <v>6723</v>
      </c>
      <c r="J3">
        <f>SUM(C$2:C3)</f>
        <v>12746</v>
      </c>
      <c r="K3">
        <f>SUM(D$2:D3)</f>
        <v>13562</v>
      </c>
      <c r="L3">
        <f>SUM(E$2:E3)</f>
        <v>13259</v>
      </c>
      <c r="M3">
        <f>SUM(F$2:F3)</f>
        <v>13424</v>
      </c>
      <c r="N3">
        <f>SUM(G$2:G3)</f>
        <v>13748</v>
      </c>
      <c r="O3">
        <f>SUM(H$2:H3)</f>
        <v>13763</v>
      </c>
      <c r="P3">
        <f t="shared" ref="P3:P13" si="6">MEDIAN(K3:O3)</f>
        <v>13562</v>
      </c>
      <c r="R3" t="s">
        <v>9</v>
      </c>
      <c r="S3">
        <f t="shared" si="0"/>
        <v>-816</v>
      </c>
      <c r="T3">
        <f t="shared" si="1"/>
        <v>0</v>
      </c>
      <c r="U3">
        <f t="shared" si="2"/>
        <v>-303</v>
      </c>
      <c r="V3">
        <f t="shared" si="3"/>
        <v>-138</v>
      </c>
      <c r="W3">
        <f t="shared" si="4"/>
        <v>186</v>
      </c>
      <c r="X3">
        <f t="shared" si="5"/>
        <v>201</v>
      </c>
    </row>
    <row r="4" spans="1:24" x14ac:dyDescent="0.25">
      <c r="B4" t="s">
        <v>10</v>
      </c>
      <c r="C4">
        <v>6406</v>
      </c>
      <c r="D4">
        <v>7106</v>
      </c>
      <c r="E4">
        <v>6802</v>
      </c>
      <c r="F4">
        <v>6859</v>
      </c>
      <c r="G4">
        <v>6967</v>
      </c>
      <c r="H4">
        <v>7148</v>
      </c>
      <c r="J4">
        <f>SUM(C$2:C4)</f>
        <v>19152</v>
      </c>
      <c r="K4">
        <f>SUM(D$2:D4)</f>
        <v>20668</v>
      </c>
      <c r="L4">
        <f>SUM(E$2:E4)</f>
        <v>20061</v>
      </c>
      <c r="M4">
        <f>SUM(F$2:F4)</f>
        <v>20283</v>
      </c>
      <c r="N4">
        <f>SUM(G$2:G4)</f>
        <v>20715</v>
      </c>
      <c r="O4">
        <f>SUM(H$2:H4)</f>
        <v>20911</v>
      </c>
      <c r="P4">
        <f t="shared" si="6"/>
        <v>20668</v>
      </c>
      <c r="R4" t="s">
        <v>10</v>
      </c>
      <c r="S4">
        <f t="shared" si="0"/>
        <v>-1516</v>
      </c>
      <c r="T4">
        <f t="shared" si="1"/>
        <v>0</v>
      </c>
      <c r="U4">
        <f t="shared" si="2"/>
        <v>-607</v>
      </c>
      <c r="V4">
        <f t="shared" si="3"/>
        <v>-385</v>
      </c>
      <c r="W4">
        <f t="shared" si="4"/>
        <v>47</v>
      </c>
      <c r="X4">
        <f t="shared" si="5"/>
        <v>243</v>
      </c>
    </row>
    <row r="5" spans="1:24" x14ac:dyDescent="0.25">
      <c r="B5" t="s">
        <v>11</v>
      </c>
      <c r="C5">
        <v>6369</v>
      </c>
      <c r="D5">
        <v>6732</v>
      </c>
      <c r="E5">
        <v>6666</v>
      </c>
      <c r="F5">
        <v>6889</v>
      </c>
      <c r="G5">
        <v>6790</v>
      </c>
      <c r="H5">
        <v>7038</v>
      </c>
      <c r="J5">
        <f>SUM(C$2:C5)</f>
        <v>25521</v>
      </c>
      <c r="K5">
        <f>SUM(D$2:D5)</f>
        <v>27400</v>
      </c>
      <c r="L5">
        <f>SUM(E$2:E5)</f>
        <v>26727</v>
      </c>
      <c r="M5">
        <f>SUM(F$2:F5)</f>
        <v>27172</v>
      </c>
      <c r="N5">
        <f>SUM(G$2:G5)</f>
        <v>27505</v>
      </c>
      <c r="O5">
        <f>SUM(H$2:H5)</f>
        <v>27949</v>
      </c>
      <c r="P5">
        <f t="shared" si="6"/>
        <v>27400</v>
      </c>
      <c r="R5" t="s">
        <v>11</v>
      </c>
      <c r="S5">
        <f t="shared" si="0"/>
        <v>-1879</v>
      </c>
      <c r="T5">
        <f t="shared" si="1"/>
        <v>0</v>
      </c>
      <c r="U5">
        <f t="shared" si="2"/>
        <v>-673</v>
      </c>
      <c r="V5">
        <f t="shared" si="3"/>
        <v>-228</v>
      </c>
      <c r="W5">
        <f t="shared" si="4"/>
        <v>105</v>
      </c>
      <c r="X5">
        <f t="shared" si="5"/>
        <v>549</v>
      </c>
    </row>
    <row r="6" spans="1:24" x14ac:dyDescent="0.25">
      <c r="B6" t="s">
        <v>12</v>
      </c>
      <c r="C6">
        <v>6986</v>
      </c>
      <c r="D6">
        <v>7121</v>
      </c>
      <c r="E6">
        <v>7082</v>
      </c>
      <c r="F6">
        <v>7038</v>
      </c>
      <c r="G6">
        <v>7386</v>
      </c>
      <c r="H6">
        <v>7459</v>
      </c>
      <c r="J6">
        <f>SUM(C$2:C6)</f>
        <v>32507</v>
      </c>
      <c r="K6">
        <f>SUM(D$2:D6)</f>
        <v>34521</v>
      </c>
      <c r="L6">
        <f>SUM(E$2:E6)</f>
        <v>33809</v>
      </c>
      <c r="M6">
        <f>SUM(F$2:F6)</f>
        <v>34210</v>
      </c>
      <c r="N6">
        <f>SUM(G$2:G6)</f>
        <v>34891</v>
      </c>
      <c r="O6">
        <f>SUM(H$2:H6)</f>
        <v>35408</v>
      </c>
      <c r="P6">
        <f t="shared" si="6"/>
        <v>34521</v>
      </c>
      <c r="R6" t="s">
        <v>12</v>
      </c>
      <c r="S6">
        <f t="shared" si="0"/>
        <v>-2014</v>
      </c>
      <c r="T6">
        <f t="shared" si="1"/>
        <v>0</v>
      </c>
      <c r="U6">
        <f t="shared" si="2"/>
        <v>-712</v>
      </c>
      <c r="V6">
        <f t="shared" si="3"/>
        <v>-311</v>
      </c>
      <c r="W6">
        <f t="shared" si="4"/>
        <v>370</v>
      </c>
      <c r="X6">
        <f t="shared" si="5"/>
        <v>887</v>
      </c>
    </row>
    <row r="7" spans="1:24" x14ac:dyDescent="0.25">
      <c r="B7" t="s">
        <v>13</v>
      </c>
      <c r="C7">
        <v>7128</v>
      </c>
      <c r="D7">
        <v>7225</v>
      </c>
      <c r="E7">
        <v>7099</v>
      </c>
      <c r="F7">
        <v>7118</v>
      </c>
      <c r="G7">
        <v>7217</v>
      </c>
      <c r="H7">
        <v>7498</v>
      </c>
      <c r="J7">
        <f>SUM(C$2:C7)</f>
        <v>39635</v>
      </c>
      <c r="K7">
        <f>SUM(D$2:D7)</f>
        <v>41746</v>
      </c>
      <c r="L7">
        <f>SUM(E$2:E7)</f>
        <v>40908</v>
      </c>
      <c r="M7">
        <f>SUM(F$2:F7)</f>
        <v>41328</v>
      </c>
      <c r="N7">
        <f>SUM(G$2:G7)</f>
        <v>42108</v>
      </c>
      <c r="O7">
        <f>SUM(H$2:H7)</f>
        <v>42906</v>
      </c>
      <c r="P7">
        <f t="shared" si="6"/>
        <v>41746</v>
      </c>
      <c r="R7" t="s">
        <v>13</v>
      </c>
      <c r="S7">
        <f t="shared" si="0"/>
        <v>-2111</v>
      </c>
      <c r="T7">
        <f t="shared" si="1"/>
        <v>0</v>
      </c>
      <c r="U7">
        <f t="shared" si="2"/>
        <v>-838</v>
      </c>
      <c r="V7">
        <f t="shared" si="3"/>
        <v>-418</v>
      </c>
      <c r="W7">
        <f t="shared" si="4"/>
        <v>362</v>
      </c>
      <c r="X7">
        <f t="shared" si="5"/>
        <v>1160</v>
      </c>
    </row>
    <row r="8" spans="1:24" x14ac:dyDescent="0.25">
      <c r="B8" t="s">
        <v>14</v>
      </c>
      <c r="C8">
        <v>7546</v>
      </c>
      <c r="D8">
        <v>7657</v>
      </c>
      <c r="E8">
        <v>7679</v>
      </c>
      <c r="F8">
        <v>7804</v>
      </c>
      <c r="G8">
        <v>7874</v>
      </c>
      <c r="H8">
        <v>7941</v>
      </c>
      <c r="J8">
        <f>SUM(C$2:C8)</f>
        <v>47181</v>
      </c>
      <c r="K8">
        <f>SUM(D$2:D8)</f>
        <v>49403</v>
      </c>
      <c r="L8">
        <f>SUM(E$2:E8)</f>
        <v>48587</v>
      </c>
      <c r="M8">
        <f>SUM(F$2:F8)</f>
        <v>49132</v>
      </c>
      <c r="N8">
        <f>SUM(G$2:G8)</f>
        <v>49982</v>
      </c>
      <c r="O8">
        <f>SUM(H$2:H8)</f>
        <v>50847</v>
      </c>
      <c r="P8">
        <f t="shared" si="6"/>
        <v>49403</v>
      </c>
      <c r="R8" t="s">
        <v>14</v>
      </c>
      <c r="S8">
        <f t="shared" si="0"/>
        <v>-2222</v>
      </c>
      <c r="T8">
        <f t="shared" si="1"/>
        <v>0</v>
      </c>
      <c r="U8">
        <f t="shared" si="2"/>
        <v>-816</v>
      </c>
      <c r="V8">
        <f t="shared" si="3"/>
        <v>-271</v>
      </c>
      <c r="W8">
        <f t="shared" si="4"/>
        <v>579</v>
      </c>
      <c r="X8">
        <f t="shared" si="5"/>
        <v>1444</v>
      </c>
    </row>
    <row r="9" spans="1:24" x14ac:dyDescent="0.25">
      <c r="B9" t="s">
        <v>15</v>
      </c>
      <c r="C9">
        <v>7478</v>
      </c>
      <c r="D9">
        <v>7528</v>
      </c>
      <c r="E9">
        <v>7543</v>
      </c>
      <c r="F9">
        <v>7489</v>
      </c>
      <c r="G9">
        <v>7588</v>
      </c>
      <c r="H9">
        <v>7840</v>
      </c>
      <c r="J9">
        <f>SUM(C$2:C9)</f>
        <v>54659</v>
      </c>
      <c r="K9">
        <f>SUM(D$2:D9)</f>
        <v>56931</v>
      </c>
      <c r="L9">
        <f>SUM(E$2:E9)</f>
        <v>56130</v>
      </c>
      <c r="M9">
        <f>SUM(F$2:F9)</f>
        <v>56621</v>
      </c>
      <c r="N9">
        <f>SUM(G$2:G9)</f>
        <v>57570</v>
      </c>
      <c r="O9">
        <f>SUM(H$2:H9)</f>
        <v>58687</v>
      </c>
      <c r="P9">
        <f t="shared" si="6"/>
        <v>56931</v>
      </c>
      <c r="R9" t="s">
        <v>15</v>
      </c>
      <c r="S9">
        <f t="shared" si="0"/>
        <v>-2272</v>
      </c>
      <c r="T9">
        <f t="shared" si="1"/>
        <v>0</v>
      </c>
      <c r="U9">
        <f t="shared" si="2"/>
        <v>-801</v>
      </c>
      <c r="V9">
        <f t="shared" si="3"/>
        <v>-310</v>
      </c>
      <c r="W9">
        <f t="shared" si="4"/>
        <v>639</v>
      </c>
      <c r="X9">
        <f t="shared" si="5"/>
        <v>1756</v>
      </c>
    </row>
    <row r="10" spans="1:24" x14ac:dyDescent="0.25">
      <c r="B10" t="s">
        <v>16</v>
      </c>
      <c r="C10">
        <v>7504</v>
      </c>
      <c r="D10">
        <v>7888</v>
      </c>
      <c r="E10">
        <v>7330</v>
      </c>
      <c r="F10">
        <v>7478</v>
      </c>
      <c r="G10">
        <v>7430</v>
      </c>
      <c r="H10">
        <v>7495</v>
      </c>
      <c r="J10">
        <f>SUM(C$2:C10)</f>
        <v>62163</v>
      </c>
      <c r="K10">
        <f>SUM(D$2:D10)</f>
        <v>64819</v>
      </c>
      <c r="L10">
        <f>SUM(E$2:E10)</f>
        <v>63460</v>
      </c>
      <c r="M10">
        <f>SUM(F$2:F10)</f>
        <v>64099</v>
      </c>
      <c r="N10">
        <f>SUM(G$2:G10)</f>
        <v>65000</v>
      </c>
      <c r="O10">
        <f>SUM(H$2:H10)</f>
        <v>66182</v>
      </c>
      <c r="P10">
        <f t="shared" si="6"/>
        <v>64819</v>
      </c>
      <c r="R10" t="s">
        <v>16</v>
      </c>
      <c r="S10">
        <f t="shared" si="0"/>
        <v>-2656</v>
      </c>
      <c r="T10">
        <f t="shared" si="1"/>
        <v>0</v>
      </c>
      <c r="U10">
        <f t="shared" si="2"/>
        <v>-1359</v>
      </c>
      <c r="V10">
        <f t="shared" si="3"/>
        <v>-720</v>
      </c>
      <c r="W10">
        <f t="shared" si="4"/>
        <v>181</v>
      </c>
      <c r="X10">
        <f t="shared" si="5"/>
        <v>1363</v>
      </c>
    </row>
    <row r="11" spans="1:24" x14ac:dyDescent="0.25">
      <c r="B11" t="s">
        <v>17</v>
      </c>
      <c r="C11">
        <v>7246</v>
      </c>
      <c r="D11">
        <v>7580</v>
      </c>
      <c r="E11">
        <v>7195</v>
      </c>
      <c r="F11">
        <v>7348</v>
      </c>
      <c r="G11">
        <v>7182</v>
      </c>
      <c r="H11">
        <v>7361</v>
      </c>
      <c r="J11">
        <f>SUM(C$2:C11)</f>
        <v>69409</v>
      </c>
      <c r="K11">
        <f>SUM(D$2:D11)</f>
        <v>72399</v>
      </c>
      <c r="L11">
        <f>SUM(E$2:E11)</f>
        <v>70655</v>
      </c>
      <c r="M11">
        <f>SUM(F$2:F11)</f>
        <v>71447</v>
      </c>
      <c r="N11">
        <f>SUM(G$2:G11)</f>
        <v>72182</v>
      </c>
      <c r="O11">
        <f>SUM(H$2:H11)</f>
        <v>73543</v>
      </c>
      <c r="P11">
        <f t="shared" si="6"/>
        <v>72182</v>
      </c>
      <c r="R11" t="s">
        <v>17</v>
      </c>
      <c r="S11">
        <f t="shared" si="0"/>
        <v>-2773</v>
      </c>
      <c r="T11">
        <f t="shared" ref="T11:X13" si="7">K11-$P11</f>
        <v>217</v>
      </c>
      <c r="U11">
        <f t="shared" si="7"/>
        <v>-1527</v>
      </c>
      <c r="V11">
        <f t="shared" si="7"/>
        <v>-735</v>
      </c>
      <c r="W11">
        <f t="shared" si="7"/>
        <v>0</v>
      </c>
      <c r="X11">
        <f t="shared" si="7"/>
        <v>1361</v>
      </c>
    </row>
    <row r="12" spans="1:24" x14ac:dyDescent="0.25">
      <c r="B12" t="s">
        <v>18</v>
      </c>
      <c r="C12">
        <v>6510</v>
      </c>
      <c r="D12">
        <v>6897</v>
      </c>
      <c r="E12">
        <v>6413</v>
      </c>
      <c r="F12">
        <v>6646</v>
      </c>
      <c r="G12">
        <v>6647</v>
      </c>
      <c r="H12">
        <v>7043</v>
      </c>
      <c r="J12">
        <f>SUM(C$2:C12)</f>
        <v>75919</v>
      </c>
      <c r="K12">
        <f>SUM(D$2:D12)</f>
        <v>79296</v>
      </c>
      <c r="L12">
        <f>SUM(E$2:E12)</f>
        <v>77068</v>
      </c>
      <c r="M12">
        <f>SUM(F$2:F12)</f>
        <v>78093</v>
      </c>
      <c r="N12">
        <f>SUM(G$2:G12)</f>
        <v>78829</v>
      </c>
      <c r="O12">
        <f>SUM(H$2:H12)</f>
        <v>80586</v>
      </c>
      <c r="P12">
        <f t="shared" si="6"/>
        <v>78829</v>
      </c>
      <c r="R12" t="s">
        <v>18</v>
      </c>
      <c r="S12">
        <f t="shared" si="0"/>
        <v>-2910</v>
      </c>
      <c r="T12">
        <f t="shared" si="7"/>
        <v>467</v>
      </c>
      <c r="U12">
        <f t="shared" si="7"/>
        <v>-1761</v>
      </c>
      <c r="V12">
        <f t="shared" si="7"/>
        <v>-736</v>
      </c>
      <c r="W12">
        <f t="shared" si="7"/>
        <v>0</v>
      </c>
      <c r="X12">
        <f t="shared" si="7"/>
        <v>1757</v>
      </c>
    </row>
    <row r="13" spans="1:24" x14ac:dyDescent="0.25">
      <c r="B13" t="s">
        <v>19</v>
      </c>
      <c r="C13">
        <v>6279</v>
      </c>
      <c r="D13">
        <v>6782</v>
      </c>
      <c r="E13">
        <v>6535</v>
      </c>
      <c r="F13">
        <v>6859</v>
      </c>
      <c r="G13">
        <v>6706</v>
      </c>
      <c r="H13">
        <v>7047</v>
      </c>
      <c r="J13">
        <f>SUM(C$2:C13)</f>
        <v>82198</v>
      </c>
      <c r="K13">
        <f>SUM(D$2:D13)</f>
        <v>86078</v>
      </c>
      <c r="L13">
        <f>SUM(E$2:E13)</f>
        <v>83603</v>
      </c>
      <c r="M13">
        <f>SUM(F$2:F13)</f>
        <v>84952</v>
      </c>
      <c r="N13">
        <f>SUM(G$2:G13)</f>
        <v>85535</v>
      </c>
      <c r="O13">
        <f>SUM(H$2:H13)</f>
        <v>87633</v>
      </c>
      <c r="P13">
        <f t="shared" si="6"/>
        <v>85535</v>
      </c>
      <c r="R13" t="s">
        <v>19</v>
      </c>
      <c r="S13">
        <f t="shared" si="0"/>
        <v>-3337</v>
      </c>
      <c r="T13">
        <f t="shared" si="7"/>
        <v>543</v>
      </c>
      <c r="U13">
        <f t="shared" si="7"/>
        <v>-1932</v>
      </c>
      <c r="V13">
        <f t="shared" si="7"/>
        <v>-583</v>
      </c>
      <c r="W13">
        <f t="shared" si="7"/>
        <v>0</v>
      </c>
      <c r="X13">
        <f t="shared" si="7"/>
        <v>2098</v>
      </c>
    </row>
    <row r="16" spans="1:24" x14ac:dyDescent="0.25">
      <c r="B16" t="s">
        <v>22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J16" t="s">
        <v>0</v>
      </c>
      <c r="K16" t="s">
        <v>1</v>
      </c>
      <c r="L16" t="s">
        <v>2</v>
      </c>
      <c r="M16" t="s">
        <v>3</v>
      </c>
      <c r="N16" t="s">
        <v>4</v>
      </c>
      <c r="O16" t="s">
        <v>5</v>
      </c>
      <c r="P16" t="s">
        <v>7</v>
      </c>
      <c r="R16" t="s">
        <v>6</v>
      </c>
      <c r="S16" t="s">
        <v>0</v>
      </c>
      <c r="T16" t="s">
        <v>1</v>
      </c>
      <c r="U16" t="s">
        <v>2</v>
      </c>
      <c r="V16" t="s">
        <v>3</v>
      </c>
      <c r="W16" t="s">
        <v>4</v>
      </c>
      <c r="X16" t="s">
        <v>5</v>
      </c>
    </row>
    <row r="17" spans="2:24" x14ac:dyDescent="0.25">
      <c r="B17" t="s">
        <v>8</v>
      </c>
      <c r="C17">
        <v>7824</v>
      </c>
      <c r="D17">
        <v>8746</v>
      </c>
      <c r="E17">
        <v>7950</v>
      </c>
      <c r="F17">
        <v>7601</v>
      </c>
      <c r="G17">
        <v>8049</v>
      </c>
      <c r="H17">
        <v>9728</v>
      </c>
      <c r="J17">
        <f>SUM(C$17:C17)</f>
        <v>7824</v>
      </c>
      <c r="K17">
        <f>SUM(D$17:D17)</f>
        <v>8746</v>
      </c>
      <c r="L17">
        <f>SUM(E$17:E17)</f>
        <v>7950</v>
      </c>
      <c r="M17">
        <f>SUM(F$17:F17)</f>
        <v>7601</v>
      </c>
      <c r="N17">
        <f>SUM(G$17:G17)</f>
        <v>8049</v>
      </c>
      <c r="O17">
        <f>SUM(H$17:H17)</f>
        <v>9728</v>
      </c>
      <c r="P17">
        <f t="shared" ref="P17:P28" si="8">MEDIAN(K17:O17)</f>
        <v>8049</v>
      </c>
      <c r="R17" t="s">
        <v>8</v>
      </c>
      <c r="S17">
        <f t="shared" ref="S17:X28" si="9">J17-$P17</f>
        <v>-225</v>
      </c>
      <c r="T17">
        <f t="shared" si="9"/>
        <v>697</v>
      </c>
      <c r="U17">
        <f t="shared" si="9"/>
        <v>-99</v>
      </c>
      <c r="V17">
        <f t="shared" si="9"/>
        <v>-448</v>
      </c>
      <c r="W17">
        <f t="shared" si="9"/>
        <v>0</v>
      </c>
      <c r="X17">
        <f t="shared" si="9"/>
        <v>1679</v>
      </c>
    </row>
    <row r="18" spans="2:24" x14ac:dyDescent="0.25">
      <c r="B18" t="s">
        <v>9</v>
      </c>
      <c r="C18">
        <v>7441</v>
      </c>
      <c r="D18">
        <v>7018</v>
      </c>
      <c r="E18">
        <v>7291</v>
      </c>
      <c r="F18">
        <v>7240</v>
      </c>
      <c r="G18">
        <v>7854</v>
      </c>
      <c r="H18">
        <v>7460</v>
      </c>
      <c r="J18">
        <f>SUM(C$17:C18)</f>
        <v>15265</v>
      </c>
      <c r="K18">
        <f>SUM(D$17:D18)</f>
        <v>15764</v>
      </c>
      <c r="L18">
        <f>SUM(E$17:E18)</f>
        <v>15241</v>
      </c>
      <c r="M18">
        <f>SUM(F$17:F18)</f>
        <v>14841</v>
      </c>
      <c r="N18">
        <f>SUM(G$17:G18)</f>
        <v>15903</v>
      </c>
      <c r="O18">
        <f>SUM(H$17:H18)</f>
        <v>17188</v>
      </c>
      <c r="P18">
        <f t="shared" si="8"/>
        <v>15764</v>
      </c>
      <c r="R18" t="s">
        <v>9</v>
      </c>
      <c r="S18">
        <f t="shared" si="9"/>
        <v>-499</v>
      </c>
      <c r="T18">
        <f t="shared" si="9"/>
        <v>0</v>
      </c>
      <c r="U18">
        <f t="shared" si="9"/>
        <v>-523</v>
      </c>
      <c r="V18">
        <f t="shared" si="9"/>
        <v>-923</v>
      </c>
      <c r="W18">
        <f t="shared" si="9"/>
        <v>139</v>
      </c>
      <c r="X18">
        <f t="shared" si="9"/>
        <v>1424</v>
      </c>
    </row>
    <row r="19" spans="2:24" x14ac:dyDescent="0.25">
      <c r="B19" t="s">
        <v>10</v>
      </c>
      <c r="C19">
        <v>8612</v>
      </c>
      <c r="D19">
        <v>7425</v>
      </c>
      <c r="E19">
        <v>7974</v>
      </c>
      <c r="F19">
        <v>7787</v>
      </c>
      <c r="G19">
        <v>8339</v>
      </c>
      <c r="H19">
        <v>7110</v>
      </c>
      <c r="J19">
        <f>SUM(C$17:C19)</f>
        <v>23877</v>
      </c>
      <c r="K19">
        <f>SUM(D$17:D19)</f>
        <v>23189</v>
      </c>
      <c r="L19">
        <f>SUM(E$17:E19)</f>
        <v>23215</v>
      </c>
      <c r="M19">
        <f>SUM(F$17:F19)</f>
        <v>22628</v>
      </c>
      <c r="N19">
        <f>SUM(G$17:G19)</f>
        <v>24242</v>
      </c>
      <c r="O19">
        <f>SUM(H$17:H19)</f>
        <v>24298</v>
      </c>
      <c r="P19">
        <f t="shared" si="8"/>
        <v>23215</v>
      </c>
      <c r="R19" t="s">
        <v>10</v>
      </c>
      <c r="S19">
        <f t="shared" si="9"/>
        <v>662</v>
      </c>
      <c r="T19">
        <f t="shared" si="9"/>
        <v>-26</v>
      </c>
      <c r="U19">
        <f t="shared" si="9"/>
        <v>0</v>
      </c>
      <c r="V19">
        <f t="shared" si="9"/>
        <v>-587</v>
      </c>
      <c r="W19">
        <f t="shared" si="9"/>
        <v>1027</v>
      </c>
      <c r="X19">
        <f t="shared" si="9"/>
        <v>1083</v>
      </c>
    </row>
    <row r="20" spans="2:24" x14ac:dyDescent="0.25">
      <c r="B20" t="s">
        <v>11</v>
      </c>
      <c r="C20">
        <v>7725</v>
      </c>
      <c r="D20">
        <v>7356</v>
      </c>
      <c r="E20">
        <v>7297</v>
      </c>
      <c r="F20">
        <v>6816</v>
      </c>
      <c r="G20">
        <v>6699</v>
      </c>
      <c r="H20">
        <v>6513</v>
      </c>
      <c r="J20">
        <f>SUM(C$17:C20)</f>
        <v>31602</v>
      </c>
      <c r="K20">
        <f>SUM(D$17:D20)</f>
        <v>30545</v>
      </c>
      <c r="L20">
        <f>SUM(E$17:E20)</f>
        <v>30512</v>
      </c>
      <c r="M20">
        <f>SUM(F$17:F20)</f>
        <v>29444</v>
      </c>
      <c r="N20">
        <f>SUM(G$17:G20)</f>
        <v>30941</v>
      </c>
      <c r="O20">
        <f>SUM(H$17:H20)</f>
        <v>30811</v>
      </c>
      <c r="P20">
        <f t="shared" si="8"/>
        <v>30545</v>
      </c>
      <c r="R20" t="s">
        <v>11</v>
      </c>
      <c r="S20">
        <f t="shared" si="9"/>
        <v>1057</v>
      </c>
      <c r="T20">
        <f t="shared" si="9"/>
        <v>0</v>
      </c>
      <c r="U20">
        <f t="shared" si="9"/>
        <v>-33</v>
      </c>
      <c r="V20">
        <f t="shared" si="9"/>
        <v>-1101</v>
      </c>
      <c r="W20">
        <f t="shared" si="9"/>
        <v>396</v>
      </c>
      <c r="X20">
        <f t="shared" si="9"/>
        <v>266</v>
      </c>
    </row>
    <row r="21" spans="2:24" x14ac:dyDescent="0.25">
      <c r="B21" t="s">
        <v>12</v>
      </c>
      <c r="C21">
        <v>7029</v>
      </c>
      <c r="D21">
        <v>6981</v>
      </c>
      <c r="E21">
        <v>6591</v>
      </c>
      <c r="F21">
        <v>6754</v>
      </c>
      <c r="G21">
        <v>6269</v>
      </c>
      <c r="H21">
        <v>6584</v>
      </c>
      <c r="J21">
        <f>SUM(C$17:C21)</f>
        <v>38631</v>
      </c>
      <c r="K21">
        <f>SUM(D$17:D21)</f>
        <v>37526</v>
      </c>
      <c r="L21">
        <f>SUM(E$17:E21)</f>
        <v>37103</v>
      </c>
      <c r="M21">
        <f>SUM(F$17:F21)</f>
        <v>36198</v>
      </c>
      <c r="N21">
        <f>SUM(G$17:G21)</f>
        <v>37210</v>
      </c>
      <c r="O21">
        <f>SUM(H$17:H21)</f>
        <v>37395</v>
      </c>
      <c r="P21">
        <f t="shared" si="8"/>
        <v>37210</v>
      </c>
      <c r="R21" t="s">
        <v>12</v>
      </c>
      <c r="S21">
        <f t="shared" si="9"/>
        <v>1421</v>
      </c>
      <c r="T21">
        <f t="shared" si="9"/>
        <v>316</v>
      </c>
      <c r="U21">
        <f t="shared" si="9"/>
        <v>-107</v>
      </c>
      <c r="V21">
        <f t="shared" si="9"/>
        <v>-1012</v>
      </c>
      <c r="W21">
        <f t="shared" si="9"/>
        <v>0</v>
      </c>
      <c r="X21">
        <f t="shared" si="9"/>
        <v>185</v>
      </c>
    </row>
    <row r="22" spans="2:24" x14ac:dyDescent="0.25">
      <c r="B22" t="s">
        <v>13</v>
      </c>
      <c r="C22">
        <v>7030</v>
      </c>
      <c r="D22">
        <v>6931</v>
      </c>
      <c r="E22">
        <v>6331</v>
      </c>
      <c r="F22">
        <v>6528</v>
      </c>
      <c r="G22">
        <v>6190</v>
      </c>
      <c r="H22">
        <v>6163</v>
      </c>
      <c r="J22">
        <f>SUM(C$17:C22)</f>
        <v>45661</v>
      </c>
      <c r="K22">
        <f>SUM(D$17:D22)</f>
        <v>44457</v>
      </c>
      <c r="L22">
        <f>SUM(E$17:E22)</f>
        <v>43434</v>
      </c>
      <c r="M22">
        <f>SUM(F$17:F22)</f>
        <v>42726</v>
      </c>
      <c r="N22">
        <f>SUM(G$17:G22)</f>
        <v>43400</v>
      </c>
      <c r="O22">
        <f>SUM(H$17:H22)</f>
        <v>43558</v>
      </c>
      <c r="P22">
        <f t="shared" si="8"/>
        <v>43434</v>
      </c>
      <c r="R22" t="s">
        <v>13</v>
      </c>
      <c r="S22">
        <f t="shared" si="9"/>
        <v>2227</v>
      </c>
      <c r="T22">
        <f t="shared" si="9"/>
        <v>1023</v>
      </c>
      <c r="U22">
        <f t="shared" si="9"/>
        <v>0</v>
      </c>
      <c r="V22">
        <f t="shared" si="9"/>
        <v>-708</v>
      </c>
      <c r="W22">
        <f t="shared" si="9"/>
        <v>-34</v>
      </c>
      <c r="X22">
        <f t="shared" si="9"/>
        <v>124</v>
      </c>
    </row>
    <row r="23" spans="2:24" x14ac:dyDescent="0.25">
      <c r="B23" t="s">
        <v>14</v>
      </c>
      <c r="C23">
        <v>7460</v>
      </c>
      <c r="D23">
        <v>6721</v>
      </c>
      <c r="E23">
        <v>6592</v>
      </c>
      <c r="F23">
        <v>6607</v>
      </c>
      <c r="G23">
        <v>6630</v>
      </c>
      <c r="H23">
        <v>6345</v>
      </c>
      <c r="J23">
        <f>SUM(C$17:C23)</f>
        <v>53121</v>
      </c>
      <c r="K23">
        <f>SUM(D$17:D23)</f>
        <v>51178</v>
      </c>
      <c r="L23">
        <f>SUM(E$17:E23)</f>
        <v>50026</v>
      </c>
      <c r="M23">
        <f>SUM(F$17:F23)</f>
        <v>49333</v>
      </c>
      <c r="N23">
        <f>SUM(G$17:G23)</f>
        <v>50030</v>
      </c>
      <c r="O23">
        <f>SUM(H$17:H23)</f>
        <v>49903</v>
      </c>
      <c r="P23">
        <f t="shared" si="8"/>
        <v>50026</v>
      </c>
      <c r="R23" t="s">
        <v>14</v>
      </c>
      <c r="S23">
        <f t="shared" si="9"/>
        <v>3095</v>
      </c>
      <c r="T23">
        <f t="shared" si="9"/>
        <v>1152</v>
      </c>
      <c r="U23">
        <f t="shared" si="9"/>
        <v>0</v>
      </c>
      <c r="V23">
        <f t="shared" si="9"/>
        <v>-693</v>
      </c>
      <c r="W23">
        <f t="shared" si="9"/>
        <v>4</v>
      </c>
      <c r="X23">
        <f t="shared" si="9"/>
        <v>-123</v>
      </c>
    </row>
    <row r="24" spans="2:24" x14ac:dyDescent="0.25">
      <c r="B24" t="s">
        <v>15</v>
      </c>
      <c r="C24">
        <v>7174</v>
      </c>
      <c r="D24">
        <v>6976</v>
      </c>
      <c r="E24">
        <v>6809</v>
      </c>
      <c r="F24">
        <v>6559</v>
      </c>
      <c r="G24">
        <v>6777</v>
      </c>
      <c r="H24">
        <v>6531</v>
      </c>
      <c r="J24">
        <f>SUM(C$17:C24)</f>
        <v>60295</v>
      </c>
      <c r="K24">
        <f>SUM(D$17:D24)</f>
        <v>58154</v>
      </c>
      <c r="L24">
        <f>SUM(E$17:E24)</f>
        <v>56835</v>
      </c>
      <c r="M24">
        <f>SUM(F$17:F24)</f>
        <v>55892</v>
      </c>
      <c r="N24">
        <f>SUM(G$17:G24)</f>
        <v>56807</v>
      </c>
      <c r="O24">
        <f>SUM(H$17:H24)</f>
        <v>56434</v>
      </c>
      <c r="P24">
        <f t="shared" si="8"/>
        <v>56807</v>
      </c>
      <c r="R24" t="s">
        <v>15</v>
      </c>
      <c r="S24">
        <f t="shared" si="9"/>
        <v>3488</v>
      </c>
      <c r="T24">
        <f t="shared" si="9"/>
        <v>1347</v>
      </c>
      <c r="U24">
        <f t="shared" si="9"/>
        <v>28</v>
      </c>
      <c r="V24">
        <f t="shared" si="9"/>
        <v>-915</v>
      </c>
      <c r="W24">
        <f t="shared" si="9"/>
        <v>0</v>
      </c>
      <c r="X24">
        <f t="shared" si="9"/>
        <v>-373</v>
      </c>
    </row>
    <row r="25" spans="2:24" x14ac:dyDescent="0.25">
      <c r="B25" t="s">
        <v>16</v>
      </c>
      <c r="C25">
        <v>6841</v>
      </c>
      <c r="D25">
        <v>7079</v>
      </c>
      <c r="E25">
        <v>6771</v>
      </c>
      <c r="F25">
        <v>6441</v>
      </c>
      <c r="G25">
        <v>6232</v>
      </c>
      <c r="H25">
        <v>6138</v>
      </c>
      <c r="J25">
        <f>SUM(C$17:C25)</f>
        <v>67136</v>
      </c>
      <c r="K25">
        <f>SUM(D$17:D25)</f>
        <v>65233</v>
      </c>
      <c r="L25">
        <f>SUM(E$17:E25)</f>
        <v>63606</v>
      </c>
      <c r="M25">
        <f>SUM(F$17:F25)</f>
        <v>62333</v>
      </c>
      <c r="N25">
        <f>SUM(G$17:G25)</f>
        <v>63039</v>
      </c>
      <c r="O25">
        <f>SUM(H$17:H25)</f>
        <v>62572</v>
      </c>
      <c r="P25">
        <f t="shared" si="8"/>
        <v>63039</v>
      </c>
      <c r="R25" t="s">
        <v>16</v>
      </c>
      <c r="S25">
        <f t="shared" si="9"/>
        <v>4097</v>
      </c>
      <c r="T25">
        <f t="shared" si="9"/>
        <v>2194</v>
      </c>
      <c r="U25">
        <f t="shared" si="9"/>
        <v>567</v>
      </c>
      <c r="V25">
        <f t="shared" si="9"/>
        <v>-706</v>
      </c>
      <c r="W25">
        <f t="shared" si="9"/>
        <v>0</v>
      </c>
      <c r="X25">
        <f t="shared" si="9"/>
        <v>-467</v>
      </c>
    </row>
    <row r="26" spans="2:24" x14ac:dyDescent="0.25">
      <c r="B26" t="s">
        <v>17</v>
      </c>
      <c r="C26">
        <v>8013</v>
      </c>
      <c r="D26">
        <v>7734</v>
      </c>
      <c r="E26">
        <v>7650</v>
      </c>
      <c r="F26">
        <v>6977</v>
      </c>
      <c r="G26">
        <v>6824</v>
      </c>
      <c r="H26">
        <v>6764</v>
      </c>
      <c r="J26">
        <f>SUM(C$17:C26)</f>
        <v>75149</v>
      </c>
      <c r="K26">
        <f>SUM(D$17:D26)</f>
        <v>72967</v>
      </c>
      <c r="L26">
        <f>SUM(E$17:E26)</f>
        <v>71256</v>
      </c>
      <c r="M26">
        <f>SUM(F$17:F26)</f>
        <v>69310</v>
      </c>
      <c r="N26">
        <f>SUM(G$17:G26)</f>
        <v>69863</v>
      </c>
      <c r="O26">
        <f>SUM(H$17:H26)</f>
        <v>69336</v>
      </c>
      <c r="P26">
        <f t="shared" si="8"/>
        <v>69863</v>
      </c>
      <c r="R26" t="s">
        <v>17</v>
      </c>
      <c r="S26">
        <f t="shared" si="9"/>
        <v>5286</v>
      </c>
      <c r="T26">
        <f t="shared" si="9"/>
        <v>3104</v>
      </c>
      <c r="U26">
        <f t="shared" si="9"/>
        <v>1393</v>
      </c>
      <c r="V26">
        <f t="shared" si="9"/>
        <v>-553</v>
      </c>
      <c r="W26">
        <f t="shared" si="9"/>
        <v>0</v>
      </c>
      <c r="X26">
        <f t="shared" si="9"/>
        <v>-527</v>
      </c>
    </row>
    <row r="27" spans="2:24" x14ac:dyDescent="0.25">
      <c r="B27" t="s">
        <v>18</v>
      </c>
      <c r="C27">
        <v>7565</v>
      </c>
      <c r="D27">
        <v>9055</v>
      </c>
      <c r="E27">
        <v>9993</v>
      </c>
      <c r="F27">
        <v>6813</v>
      </c>
      <c r="G27">
        <v>6701</v>
      </c>
      <c r="H27">
        <v>6681</v>
      </c>
      <c r="J27">
        <f>SUM(C$17:C27)</f>
        <v>82714</v>
      </c>
      <c r="K27">
        <f>SUM(D$17:D27)</f>
        <v>82022</v>
      </c>
      <c r="L27">
        <f>SUM(E$17:E27)</f>
        <v>81249</v>
      </c>
      <c r="M27">
        <f>SUM(F$17:F27)</f>
        <v>76123</v>
      </c>
      <c r="N27">
        <f>SUM(G$17:G27)</f>
        <v>76564</v>
      </c>
      <c r="O27">
        <f>SUM(H$17:H27)</f>
        <v>76017</v>
      </c>
      <c r="P27">
        <f t="shared" si="8"/>
        <v>76564</v>
      </c>
      <c r="R27" t="s">
        <v>18</v>
      </c>
      <c r="S27">
        <f t="shared" si="9"/>
        <v>6150</v>
      </c>
      <c r="T27">
        <f t="shared" si="9"/>
        <v>5458</v>
      </c>
      <c r="U27">
        <f t="shared" si="9"/>
        <v>4685</v>
      </c>
      <c r="V27">
        <f t="shared" si="9"/>
        <v>-441</v>
      </c>
      <c r="W27">
        <f t="shared" si="9"/>
        <v>0</v>
      </c>
      <c r="X27">
        <f t="shared" si="9"/>
        <v>-547</v>
      </c>
    </row>
    <row r="28" spans="2:24" x14ac:dyDescent="0.25">
      <c r="B28" t="s">
        <v>19</v>
      </c>
      <c r="C28">
        <v>9393</v>
      </c>
      <c r="D28">
        <v>8962</v>
      </c>
      <c r="E28">
        <v>10350</v>
      </c>
      <c r="F28">
        <v>7263</v>
      </c>
      <c r="G28">
        <v>7411</v>
      </c>
      <c r="H28">
        <v>7253</v>
      </c>
      <c r="J28">
        <f>SUM(C$17:C28)</f>
        <v>92107</v>
      </c>
      <c r="K28">
        <f>SUM(D$17:D28)</f>
        <v>90984</v>
      </c>
      <c r="L28">
        <f>SUM(E$17:E28)</f>
        <v>91599</v>
      </c>
      <c r="M28">
        <f>SUM(F$17:F28)</f>
        <v>83386</v>
      </c>
      <c r="N28">
        <f>SUM(G$17:G28)</f>
        <v>83975</v>
      </c>
      <c r="O28">
        <f>SUM(H$17:H28)</f>
        <v>83270</v>
      </c>
      <c r="P28">
        <f t="shared" si="8"/>
        <v>83975</v>
      </c>
      <c r="R28" t="s">
        <v>19</v>
      </c>
      <c r="S28">
        <f t="shared" si="9"/>
        <v>8132</v>
      </c>
      <c r="T28">
        <f t="shared" si="9"/>
        <v>7009</v>
      </c>
      <c r="U28">
        <f t="shared" si="9"/>
        <v>7624</v>
      </c>
      <c r="V28">
        <f t="shared" si="9"/>
        <v>-589</v>
      </c>
      <c r="W28">
        <f t="shared" si="9"/>
        <v>0</v>
      </c>
      <c r="X28">
        <f t="shared" si="9"/>
        <v>-705</v>
      </c>
    </row>
    <row r="31" spans="2:24" x14ac:dyDescent="0.25">
      <c r="B31" s="3" t="s">
        <v>85</v>
      </c>
    </row>
    <row r="32" spans="2:24" x14ac:dyDescent="0.25">
      <c r="B32" s="3" t="s">
        <v>86</v>
      </c>
    </row>
  </sheetData>
  <hyperlinks>
    <hyperlink ref="A1" location="home!A1" display="home" xr:uid="{A67B4777-A719-41B0-960E-D2CFE5C7E9EE}"/>
    <hyperlink ref="B31" r:id="rId1" xr:uid="{3674497E-B212-4E0E-B743-8E69B5FE6C20}"/>
    <hyperlink ref="B32" r:id="rId2" xr:uid="{3E0DE19C-B59D-43C8-A13A-E4A2BA1AD7EA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ED701-ED00-4276-8062-2A84F1BE6887}">
  <dimension ref="A1:AB32"/>
  <sheetViews>
    <sheetView workbookViewId="0"/>
  </sheetViews>
  <sheetFormatPr baseColWidth="10" defaultRowHeight="15" x14ac:dyDescent="0.25"/>
  <sheetData>
    <row r="1" spans="1:28" x14ac:dyDescent="0.25">
      <c r="A1" s="3" t="s">
        <v>59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7</v>
      </c>
      <c r="R1" t="s">
        <v>6</v>
      </c>
      <c r="S1" t="s">
        <v>0</v>
      </c>
      <c r="T1" t="s">
        <v>1</v>
      </c>
      <c r="U1" t="s">
        <v>2</v>
      </c>
      <c r="V1" t="s">
        <v>3</v>
      </c>
      <c r="W1" t="s">
        <v>4</v>
      </c>
      <c r="X1" t="s">
        <v>5</v>
      </c>
      <c r="Z1" t="s">
        <v>20</v>
      </c>
      <c r="AB1" t="s">
        <v>21</v>
      </c>
    </row>
    <row r="2" spans="1:28" x14ac:dyDescent="0.25">
      <c r="B2" t="s">
        <v>8</v>
      </c>
      <c r="C2" s="1">
        <f t="shared" ref="C2:C12" si="0">AB14*D2/AB2</f>
        <v>44783.07659300579</v>
      </c>
      <c r="D2">
        <v>47826</v>
      </c>
      <c r="E2">
        <v>52804</v>
      </c>
      <c r="F2">
        <v>53677</v>
      </c>
      <c r="G2">
        <v>56173</v>
      </c>
      <c r="H2">
        <v>56237</v>
      </c>
      <c r="J2">
        <f>SUM(C$2:C2)</f>
        <v>44783.07659300579</v>
      </c>
      <c r="K2">
        <f>SUM(D$2:D2)</f>
        <v>47826</v>
      </c>
      <c r="L2">
        <f>SUM(E$2:E2)</f>
        <v>52804</v>
      </c>
      <c r="M2">
        <f>SUM(F$2:F2)</f>
        <v>53677</v>
      </c>
      <c r="N2">
        <f>SUM(G$2:G2)</f>
        <v>56173</v>
      </c>
      <c r="O2">
        <f>SUM(H$2:H2)</f>
        <v>56237</v>
      </c>
      <c r="P2">
        <f>MEDIAN(K2:O2)</f>
        <v>53677</v>
      </c>
      <c r="R2" t="s">
        <v>8</v>
      </c>
      <c r="S2">
        <f t="shared" ref="S2:X12" si="1">J2-$P2</f>
        <v>-8893.9234069942104</v>
      </c>
      <c r="T2">
        <f t="shared" si="1"/>
        <v>-5851</v>
      </c>
      <c r="U2">
        <f t="shared" si="1"/>
        <v>-873</v>
      </c>
      <c r="V2">
        <f t="shared" si="1"/>
        <v>0</v>
      </c>
      <c r="W2">
        <f t="shared" si="1"/>
        <v>2496</v>
      </c>
      <c r="X2">
        <f t="shared" si="1"/>
        <v>2560</v>
      </c>
      <c r="Z2" t="s">
        <v>8</v>
      </c>
      <c r="AA2">
        <v>2021</v>
      </c>
      <c r="AB2" s="2">
        <v>41949</v>
      </c>
    </row>
    <row r="3" spans="1:28" x14ac:dyDescent="0.25">
      <c r="B3" t="s">
        <v>9</v>
      </c>
      <c r="C3" s="1">
        <f t="shared" si="0"/>
        <v>41940.677250392837</v>
      </c>
      <c r="D3">
        <v>46281</v>
      </c>
      <c r="E3">
        <v>48317</v>
      </c>
      <c r="F3">
        <v>48203</v>
      </c>
      <c r="G3">
        <v>48792</v>
      </c>
      <c r="H3">
        <v>51259</v>
      </c>
      <c r="J3">
        <f>SUM(C$2:C3)</f>
        <v>86723.753843398619</v>
      </c>
      <c r="K3">
        <f>SUM(D$2:D3)</f>
        <v>94107</v>
      </c>
      <c r="L3">
        <f>SUM(E$2:E3)</f>
        <v>101121</v>
      </c>
      <c r="M3">
        <f>SUM(F$2:F3)</f>
        <v>101880</v>
      </c>
      <c r="N3">
        <f>SUM(G$2:G3)</f>
        <v>104965</v>
      </c>
      <c r="O3">
        <f>SUM(H$2:H3)</f>
        <v>107496</v>
      </c>
      <c r="P3">
        <f t="shared" ref="P3:P13" si="2">MEDIAN(K3:O3)</f>
        <v>101880</v>
      </c>
      <c r="R3" t="s">
        <v>9</v>
      </c>
      <c r="S3">
        <f t="shared" si="1"/>
        <v>-15156.246156601381</v>
      </c>
      <c r="T3">
        <f t="shared" si="1"/>
        <v>-7773</v>
      </c>
      <c r="U3">
        <f t="shared" si="1"/>
        <v>-759</v>
      </c>
      <c r="V3">
        <f t="shared" si="1"/>
        <v>0</v>
      </c>
      <c r="W3">
        <f t="shared" si="1"/>
        <v>3085</v>
      </c>
      <c r="X3">
        <f t="shared" si="1"/>
        <v>5616</v>
      </c>
      <c r="Z3" t="s">
        <v>9</v>
      </c>
      <c r="AA3">
        <v>2021</v>
      </c>
      <c r="AB3" s="2">
        <v>40093</v>
      </c>
    </row>
    <row r="4" spans="1:28" x14ac:dyDescent="0.25">
      <c r="B4" t="s">
        <v>10</v>
      </c>
      <c r="C4" s="1">
        <f t="shared" si="0"/>
        <v>45536.543900962119</v>
      </c>
      <c r="D4">
        <v>52474</v>
      </c>
      <c r="E4">
        <v>51080</v>
      </c>
      <c r="F4">
        <v>52880</v>
      </c>
      <c r="G4">
        <v>53875</v>
      </c>
      <c r="H4">
        <v>56625</v>
      </c>
      <c r="J4">
        <f>SUM(C$2:C4)</f>
        <v>132260.29774436075</v>
      </c>
      <c r="K4">
        <f>SUM(D$2:D4)</f>
        <v>146581</v>
      </c>
      <c r="L4">
        <f>SUM(E$2:E4)</f>
        <v>152201</v>
      </c>
      <c r="M4">
        <f>SUM(F$2:F4)</f>
        <v>154760</v>
      </c>
      <c r="N4">
        <f>SUM(G$2:G4)</f>
        <v>158840</v>
      </c>
      <c r="O4">
        <f>SUM(H$2:H4)</f>
        <v>164121</v>
      </c>
      <c r="P4">
        <f t="shared" si="2"/>
        <v>154760</v>
      </c>
      <c r="R4" t="s">
        <v>10</v>
      </c>
      <c r="S4">
        <f t="shared" si="1"/>
        <v>-22499.702255639248</v>
      </c>
      <c r="T4">
        <f t="shared" si="1"/>
        <v>-8179</v>
      </c>
      <c r="U4">
        <f t="shared" si="1"/>
        <v>-2559</v>
      </c>
      <c r="V4">
        <f t="shared" si="1"/>
        <v>0</v>
      </c>
      <c r="W4">
        <f t="shared" si="1"/>
        <v>4080</v>
      </c>
      <c r="X4">
        <f t="shared" si="1"/>
        <v>9361</v>
      </c>
      <c r="Z4" t="s">
        <v>10</v>
      </c>
      <c r="AA4">
        <v>2021</v>
      </c>
      <c r="AB4" s="2">
        <v>44589</v>
      </c>
    </row>
    <row r="5" spans="1:28" x14ac:dyDescent="0.25">
      <c r="B5" t="s">
        <v>11</v>
      </c>
      <c r="C5" s="1">
        <f t="shared" si="0"/>
        <v>44361.475498622458</v>
      </c>
      <c r="D5">
        <v>50244</v>
      </c>
      <c r="E5">
        <v>49337</v>
      </c>
      <c r="F5">
        <v>51148</v>
      </c>
      <c r="G5">
        <v>52639</v>
      </c>
      <c r="H5">
        <v>54613</v>
      </c>
      <c r="J5">
        <f>SUM(C$2:C5)</f>
        <v>176621.77324298321</v>
      </c>
      <c r="K5">
        <f>SUM(D$2:D5)</f>
        <v>196825</v>
      </c>
      <c r="L5">
        <f>SUM(E$2:E5)</f>
        <v>201538</v>
      </c>
      <c r="M5">
        <f>SUM(F$2:F5)</f>
        <v>205908</v>
      </c>
      <c r="N5">
        <f>SUM(G$2:G5)</f>
        <v>211479</v>
      </c>
      <c r="O5">
        <f>SUM(H$2:H5)</f>
        <v>218734</v>
      </c>
      <c r="P5">
        <f t="shared" si="2"/>
        <v>205908</v>
      </c>
      <c r="R5" t="s">
        <v>11</v>
      </c>
      <c r="S5">
        <f t="shared" si="1"/>
        <v>-29286.22675701679</v>
      </c>
      <c r="T5">
        <f t="shared" si="1"/>
        <v>-9083</v>
      </c>
      <c r="U5">
        <f t="shared" si="1"/>
        <v>-4370</v>
      </c>
      <c r="V5">
        <f t="shared" si="1"/>
        <v>0</v>
      </c>
      <c r="W5">
        <f t="shared" si="1"/>
        <v>5571</v>
      </c>
      <c r="X5">
        <f t="shared" si="1"/>
        <v>12826</v>
      </c>
      <c r="Z5" t="s">
        <v>11</v>
      </c>
      <c r="AA5">
        <v>2021</v>
      </c>
      <c r="AB5" s="2">
        <v>42467</v>
      </c>
    </row>
    <row r="6" spans="1:28" x14ac:dyDescent="0.25">
      <c r="B6" t="s">
        <v>12</v>
      </c>
      <c r="C6" s="1">
        <f t="shared" si="0"/>
        <v>45066.973319079247</v>
      </c>
      <c r="D6">
        <v>51323</v>
      </c>
      <c r="E6">
        <v>52094</v>
      </c>
      <c r="F6">
        <v>55108</v>
      </c>
      <c r="G6">
        <v>56599</v>
      </c>
      <c r="H6">
        <v>58224</v>
      </c>
      <c r="J6">
        <f>SUM(C$2:C6)</f>
        <v>221688.74656206247</v>
      </c>
      <c r="K6">
        <f>SUM(D$2:D6)</f>
        <v>248148</v>
      </c>
      <c r="L6">
        <f>SUM(E$2:E6)</f>
        <v>253632</v>
      </c>
      <c r="M6">
        <f>SUM(F$2:F6)</f>
        <v>261016</v>
      </c>
      <c r="N6">
        <f>SUM(G$2:G6)</f>
        <v>268078</v>
      </c>
      <c r="O6">
        <f>SUM(H$2:H6)</f>
        <v>276958</v>
      </c>
      <c r="P6">
        <f t="shared" si="2"/>
        <v>261016</v>
      </c>
      <c r="R6" t="s">
        <v>12</v>
      </c>
      <c r="S6">
        <f t="shared" si="1"/>
        <v>-39327.253437937528</v>
      </c>
      <c r="T6">
        <f t="shared" si="1"/>
        <v>-12868</v>
      </c>
      <c r="U6">
        <f t="shared" si="1"/>
        <v>-7384</v>
      </c>
      <c r="V6">
        <f t="shared" si="1"/>
        <v>0</v>
      </c>
      <c r="W6">
        <f t="shared" si="1"/>
        <v>7062</v>
      </c>
      <c r="X6">
        <f t="shared" si="1"/>
        <v>15942</v>
      </c>
      <c r="Z6" t="s">
        <v>12</v>
      </c>
      <c r="AA6">
        <v>2021</v>
      </c>
      <c r="AB6" s="2">
        <v>43964</v>
      </c>
    </row>
    <row r="7" spans="1:28" x14ac:dyDescent="0.25">
      <c r="B7" t="s">
        <v>13</v>
      </c>
      <c r="C7" s="1">
        <f t="shared" si="0"/>
        <v>44835.6377650207</v>
      </c>
      <c r="D7">
        <v>52230</v>
      </c>
      <c r="E7">
        <v>51495</v>
      </c>
      <c r="F7">
        <v>53539</v>
      </c>
      <c r="G7">
        <v>54968</v>
      </c>
      <c r="H7">
        <v>56431</v>
      </c>
      <c r="J7">
        <f>SUM(C$2:C7)</f>
        <v>266524.38432708319</v>
      </c>
      <c r="K7">
        <f>SUM(D$2:D7)</f>
        <v>300378</v>
      </c>
      <c r="L7">
        <f>SUM(E$2:E7)</f>
        <v>305127</v>
      </c>
      <c r="M7">
        <f>SUM(F$2:F7)</f>
        <v>314555</v>
      </c>
      <c r="N7">
        <f>SUM(G$2:G7)</f>
        <v>323046</v>
      </c>
      <c r="O7">
        <f>SUM(H$2:H7)</f>
        <v>333389</v>
      </c>
      <c r="P7">
        <f t="shared" si="2"/>
        <v>314555</v>
      </c>
      <c r="R7" t="s">
        <v>13</v>
      </c>
      <c r="S7">
        <f t="shared" si="1"/>
        <v>-48030.615672916814</v>
      </c>
      <c r="T7">
        <f t="shared" si="1"/>
        <v>-14177</v>
      </c>
      <c r="U7">
        <f t="shared" si="1"/>
        <v>-9428</v>
      </c>
      <c r="V7">
        <f t="shared" si="1"/>
        <v>0</v>
      </c>
      <c r="W7">
        <f t="shared" si="1"/>
        <v>8491</v>
      </c>
      <c r="X7">
        <f t="shared" si="1"/>
        <v>18834</v>
      </c>
      <c r="Z7" t="s">
        <v>13</v>
      </c>
      <c r="AA7">
        <v>2021</v>
      </c>
      <c r="AB7" s="2">
        <v>43723</v>
      </c>
    </row>
    <row r="8" spans="1:28" x14ac:dyDescent="0.25">
      <c r="B8" t="s">
        <v>14</v>
      </c>
      <c r="C8" s="1">
        <f t="shared" si="0"/>
        <v>46107.804063891293</v>
      </c>
      <c r="D8">
        <v>55418</v>
      </c>
      <c r="E8">
        <v>53515</v>
      </c>
      <c r="F8">
        <v>56440</v>
      </c>
      <c r="G8">
        <v>56824</v>
      </c>
      <c r="H8">
        <v>58797</v>
      </c>
      <c r="J8">
        <f>SUM(C$2:C8)</f>
        <v>312632.18839097448</v>
      </c>
      <c r="K8">
        <f>SUM(D$2:D8)</f>
        <v>355796</v>
      </c>
      <c r="L8">
        <f>SUM(E$2:E8)</f>
        <v>358642</v>
      </c>
      <c r="M8">
        <f>SUM(F$2:F8)</f>
        <v>370995</v>
      </c>
      <c r="N8">
        <f>SUM(G$2:G8)</f>
        <v>379870</v>
      </c>
      <c r="O8">
        <f>SUM(H$2:H8)</f>
        <v>392186</v>
      </c>
      <c r="P8">
        <f t="shared" si="2"/>
        <v>370995</v>
      </c>
      <c r="R8" t="s">
        <v>14</v>
      </c>
      <c r="S8">
        <f t="shared" si="1"/>
        <v>-58362.811609025521</v>
      </c>
      <c r="T8">
        <f t="shared" ref="T8:X13" si="3">K8-$P8</f>
        <v>-15199</v>
      </c>
      <c r="U8">
        <f t="shared" si="3"/>
        <v>-12353</v>
      </c>
      <c r="V8">
        <f t="shared" si="3"/>
        <v>0</v>
      </c>
      <c r="W8">
        <f t="shared" si="3"/>
        <v>8875</v>
      </c>
      <c r="X8">
        <f t="shared" si="3"/>
        <v>21191</v>
      </c>
      <c r="Z8" t="s">
        <v>14</v>
      </c>
      <c r="AA8">
        <v>2021</v>
      </c>
      <c r="AB8" s="2">
        <v>47393</v>
      </c>
    </row>
    <row r="9" spans="1:28" x14ac:dyDescent="0.25">
      <c r="B9" t="s">
        <v>15</v>
      </c>
      <c r="C9" s="1">
        <f t="shared" si="0"/>
        <v>45492.728986543589</v>
      </c>
      <c r="D9">
        <v>54325</v>
      </c>
      <c r="E9">
        <v>51662</v>
      </c>
      <c r="F9">
        <v>55359</v>
      </c>
      <c r="G9">
        <v>56719</v>
      </c>
      <c r="H9">
        <v>58776</v>
      </c>
      <c r="J9">
        <f>SUM(C$2:C9)</f>
        <v>358124.91737751808</v>
      </c>
      <c r="K9">
        <f>SUM(D$2:D9)</f>
        <v>410121</v>
      </c>
      <c r="L9">
        <f>SUM(E$2:E9)</f>
        <v>410304</v>
      </c>
      <c r="M9">
        <f>SUM(F$2:F9)</f>
        <v>426354</v>
      </c>
      <c r="N9">
        <f>SUM(G$2:G9)</f>
        <v>436589</v>
      </c>
      <c r="O9">
        <f>SUM(H$2:H9)</f>
        <v>450962</v>
      </c>
      <c r="P9">
        <f t="shared" si="2"/>
        <v>426354</v>
      </c>
      <c r="R9" t="s">
        <v>15</v>
      </c>
      <c r="S9">
        <f t="shared" si="1"/>
        <v>-68229.082622481917</v>
      </c>
      <c r="T9">
        <f t="shared" si="3"/>
        <v>-16233</v>
      </c>
      <c r="U9">
        <f t="shared" si="3"/>
        <v>-16050</v>
      </c>
      <c r="V9">
        <f t="shared" si="3"/>
        <v>0</v>
      </c>
      <c r="W9">
        <f t="shared" si="3"/>
        <v>10235</v>
      </c>
      <c r="X9">
        <f t="shared" si="3"/>
        <v>24608</v>
      </c>
      <c r="Z9" t="s">
        <v>15</v>
      </c>
      <c r="AA9">
        <v>2021</v>
      </c>
      <c r="AB9" s="2">
        <v>46149</v>
      </c>
    </row>
    <row r="10" spans="1:28" x14ac:dyDescent="0.25">
      <c r="B10" t="s">
        <v>16</v>
      </c>
      <c r="C10" s="1">
        <f t="shared" si="0"/>
        <v>45924.25365018197</v>
      </c>
      <c r="D10">
        <v>55328</v>
      </c>
      <c r="E10">
        <v>53079</v>
      </c>
      <c r="F10">
        <v>55164</v>
      </c>
      <c r="G10">
        <v>56145</v>
      </c>
      <c r="H10">
        <v>58740</v>
      </c>
      <c r="J10">
        <f>SUM(C$2:C10)</f>
        <v>404049.17102770007</v>
      </c>
      <c r="K10">
        <f>SUM(D$2:D10)</f>
        <v>465449</v>
      </c>
      <c r="L10">
        <f>SUM(E$2:E10)</f>
        <v>463383</v>
      </c>
      <c r="M10">
        <f>SUM(F$2:F10)</f>
        <v>481518</v>
      </c>
      <c r="N10">
        <f>SUM(G$2:G10)</f>
        <v>492734</v>
      </c>
      <c r="O10">
        <f>SUM(H$2:H10)</f>
        <v>509702</v>
      </c>
      <c r="P10">
        <f t="shared" si="2"/>
        <v>481518</v>
      </c>
      <c r="R10" t="s">
        <v>16</v>
      </c>
      <c r="S10">
        <f t="shared" si="1"/>
        <v>-77468.828972299933</v>
      </c>
      <c r="T10">
        <f t="shared" si="3"/>
        <v>-16069</v>
      </c>
      <c r="U10">
        <f t="shared" si="3"/>
        <v>-18135</v>
      </c>
      <c r="V10">
        <f t="shared" si="3"/>
        <v>0</v>
      </c>
      <c r="W10">
        <f t="shared" si="3"/>
        <v>11216</v>
      </c>
      <c r="X10">
        <f t="shared" si="3"/>
        <v>28184</v>
      </c>
      <c r="Z10" t="s">
        <v>16</v>
      </c>
      <c r="AA10">
        <v>2021</v>
      </c>
      <c r="AB10" s="2">
        <v>46710</v>
      </c>
    </row>
    <row r="11" spans="1:28" x14ac:dyDescent="0.25">
      <c r="B11" t="s">
        <v>17</v>
      </c>
      <c r="C11" s="1">
        <f t="shared" si="0"/>
        <v>47447.410858082949</v>
      </c>
      <c r="D11">
        <v>55722</v>
      </c>
      <c r="E11">
        <v>53624</v>
      </c>
      <c r="F11">
        <v>55281</v>
      </c>
      <c r="G11">
        <v>56663</v>
      </c>
      <c r="H11">
        <v>58590</v>
      </c>
      <c r="J11">
        <f>SUM(C$2:C11)</f>
        <v>451496.581885783</v>
      </c>
      <c r="K11">
        <f>SUM(D$2:D11)</f>
        <v>521171</v>
      </c>
      <c r="L11">
        <f>SUM(E$2:E11)</f>
        <v>517007</v>
      </c>
      <c r="M11">
        <f>SUM(F$2:F11)</f>
        <v>536799</v>
      </c>
      <c r="N11">
        <f>SUM(G$2:G11)</f>
        <v>549397</v>
      </c>
      <c r="O11">
        <f>SUM(H$2:H11)</f>
        <v>568292</v>
      </c>
      <c r="P11">
        <f t="shared" si="2"/>
        <v>536799</v>
      </c>
      <c r="R11" t="s">
        <v>17</v>
      </c>
      <c r="S11">
        <f t="shared" si="1"/>
        <v>-85302.418114216998</v>
      </c>
      <c r="T11">
        <f t="shared" si="3"/>
        <v>-15628</v>
      </c>
      <c r="U11">
        <f t="shared" si="3"/>
        <v>-19792</v>
      </c>
      <c r="V11">
        <f t="shared" si="3"/>
        <v>0</v>
      </c>
      <c r="W11">
        <f t="shared" si="3"/>
        <v>12598</v>
      </c>
      <c r="X11">
        <f t="shared" si="3"/>
        <v>31493</v>
      </c>
      <c r="Z11" t="s">
        <v>17</v>
      </c>
      <c r="AA11">
        <v>2021</v>
      </c>
      <c r="AB11" s="2">
        <v>46196</v>
      </c>
    </row>
    <row r="12" spans="1:28" x14ac:dyDescent="0.25">
      <c r="B12" t="s">
        <v>18</v>
      </c>
      <c r="C12" s="1">
        <f t="shared" si="0"/>
        <v>45464.43786844374</v>
      </c>
      <c r="D12">
        <v>52508</v>
      </c>
      <c r="E12">
        <v>49638</v>
      </c>
      <c r="F12">
        <v>51922</v>
      </c>
      <c r="G12">
        <v>54037</v>
      </c>
      <c r="H12">
        <v>56101</v>
      </c>
      <c r="J12">
        <f>SUM(C$2:C12)</f>
        <v>496961.01975422673</v>
      </c>
      <c r="K12">
        <f>SUM(D$2:D12)</f>
        <v>573679</v>
      </c>
      <c r="L12">
        <f>SUM(E$2:E12)</f>
        <v>566645</v>
      </c>
      <c r="M12">
        <f>SUM(F$2:F12)</f>
        <v>588721</v>
      </c>
      <c r="N12">
        <f>SUM(G$2:G12)</f>
        <v>603434</v>
      </c>
      <c r="O12">
        <f>SUM(H$2:H12)</f>
        <v>624393</v>
      </c>
      <c r="P12">
        <f t="shared" si="2"/>
        <v>588721</v>
      </c>
      <c r="R12" t="s">
        <v>18</v>
      </c>
      <c r="S12">
        <f t="shared" si="1"/>
        <v>-91759.980245773273</v>
      </c>
      <c r="T12">
        <f t="shared" si="3"/>
        <v>-15042</v>
      </c>
      <c r="U12">
        <f t="shared" si="3"/>
        <v>-22076</v>
      </c>
      <c r="V12">
        <f t="shared" si="3"/>
        <v>0</v>
      </c>
      <c r="W12">
        <f t="shared" si="3"/>
        <v>14713</v>
      </c>
      <c r="X12">
        <f t="shared" si="3"/>
        <v>35672</v>
      </c>
      <c r="Z12" t="s">
        <v>18</v>
      </c>
      <c r="AA12">
        <v>2021</v>
      </c>
      <c r="AB12" s="2">
        <v>42917</v>
      </c>
    </row>
    <row r="13" spans="1:28" x14ac:dyDescent="0.25">
      <c r="B13" t="s">
        <v>19</v>
      </c>
      <c r="D13">
        <v>51329</v>
      </c>
      <c r="E13">
        <v>47291</v>
      </c>
      <c r="F13">
        <v>51649</v>
      </c>
      <c r="G13">
        <v>53642</v>
      </c>
      <c r="H13">
        <v>54713</v>
      </c>
      <c r="K13">
        <f>SUM(D$2:D13)</f>
        <v>625008</v>
      </c>
      <c r="L13">
        <f>SUM(E$2:E13)</f>
        <v>613936</v>
      </c>
      <c r="M13">
        <f>SUM(F$2:F13)</f>
        <v>640370</v>
      </c>
      <c r="N13">
        <f>SUM(G$2:G13)</f>
        <v>657076</v>
      </c>
      <c r="O13">
        <f>SUM(H$2:H13)</f>
        <v>679106</v>
      </c>
      <c r="P13">
        <f t="shared" si="2"/>
        <v>640370</v>
      </c>
      <c r="R13" t="s">
        <v>19</v>
      </c>
      <c r="T13">
        <f t="shared" si="3"/>
        <v>-15362</v>
      </c>
      <c r="U13">
        <f t="shared" si="3"/>
        <v>-26434</v>
      </c>
      <c r="V13">
        <f t="shared" si="3"/>
        <v>0</v>
      </c>
      <c r="W13">
        <f t="shared" si="3"/>
        <v>16706</v>
      </c>
      <c r="X13">
        <f t="shared" si="3"/>
        <v>38736</v>
      </c>
      <c r="Z13" t="s">
        <v>19</v>
      </c>
      <c r="AA13">
        <v>2021</v>
      </c>
      <c r="AB13" s="2">
        <v>41578</v>
      </c>
    </row>
    <row r="14" spans="1:28" x14ac:dyDescent="0.25">
      <c r="Z14" t="s">
        <v>8</v>
      </c>
      <c r="AA14">
        <v>2022</v>
      </c>
      <c r="AB14" s="2">
        <v>39280</v>
      </c>
    </row>
    <row r="15" spans="1:28" x14ac:dyDescent="0.25">
      <c r="Z15" t="s">
        <v>9</v>
      </c>
      <c r="AA15">
        <v>2022</v>
      </c>
      <c r="AB15" s="2">
        <v>36333</v>
      </c>
    </row>
    <row r="16" spans="1:28" x14ac:dyDescent="0.25">
      <c r="B16" t="s">
        <v>22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J16" t="s">
        <v>0</v>
      </c>
      <c r="K16" t="s">
        <v>1</v>
      </c>
      <c r="L16" t="s">
        <v>2</v>
      </c>
      <c r="M16" t="s">
        <v>3</v>
      </c>
      <c r="N16" t="s">
        <v>4</v>
      </c>
      <c r="O16" t="s">
        <v>5</v>
      </c>
      <c r="P16" t="s">
        <v>7</v>
      </c>
      <c r="R16" t="s">
        <v>6</v>
      </c>
      <c r="S16" t="s">
        <v>0</v>
      </c>
      <c r="T16" t="s">
        <v>1</v>
      </c>
      <c r="U16" t="s">
        <v>2</v>
      </c>
      <c r="V16" t="s">
        <v>3</v>
      </c>
      <c r="W16" t="s">
        <v>4</v>
      </c>
      <c r="X16" t="s">
        <v>5</v>
      </c>
      <c r="Z16" t="s">
        <v>10</v>
      </c>
      <c r="AA16">
        <v>2022</v>
      </c>
      <c r="AB16" s="2">
        <v>38694</v>
      </c>
    </row>
    <row r="17" spans="2:28" x14ac:dyDescent="0.25">
      <c r="B17" t="s">
        <v>8</v>
      </c>
      <c r="C17">
        <v>53069</v>
      </c>
      <c r="D17">
        <v>73217</v>
      </c>
      <c r="E17">
        <v>56595</v>
      </c>
      <c r="F17">
        <v>53774</v>
      </c>
      <c r="G17">
        <v>64020</v>
      </c>
      <c r="H17">
        <v>57266</v>
      </c>
      <c r="J17">
        <f>SUM(C$17:C17)</f>
        <v>53069</v>
      </c>
      <c r="K17">
        <f>SUM(D$17:D17)</f>
        <v>73217</v>
      </c>
      <c r="L17">
        <f>SUM(E$17:E17)</f>
        <v>56595</v>
      </c>
      <c r="M17">
        <f>SUM(F$17:F17)</f>
        <v>53774</v>
      </c>
      <c r="N17">
        <f>SUM(G$17:G17)</f>
        <v>64020</v>
      </c>
      <c r="O17">
        <f>SUM(H$17:H17)</f>
        <v>57266</v>
      </c>
      <c r="P17">
        <f>MEDIAN(K17:O17)</f>
        <v>57266</v>
      </c>
      <c r="R17" t="s">
        <v>8</v>
      </c>
      <c r="S17">
        <f t="shared" ref="S17:X28" si="4">J17-$P17</f>
        <v>-4197</v>
      </c>
      <c r="T17">
        <f t="shared" si="4"/>
        <v>15951</v>
      </c>
      <c r="U17">
        <f t="shared" si="4"/>
        <v>-671</v>
      </c>
      <c r="V17">
        <f t="shared" si="4"/>
        <v>-3492</v>
      </c>
      <c r="W17">
        <f t="shared" si="4"/>
        <v>6754</v>
      </c>
      <c r="X17">
        <f t="shared" si="4"/>
        <v>0</v>
      </c>
      <c r="Z17" t="s">
        <v>11</v>
      </c>
      <c r="AA17">
        <v>2022</v>
      </c>
      <c r="AB17" s="2">
        <v>37495</v>
      </c>
    </row>
    <row r="18" spans="2:28" x14ac:dyDescent="0.25">
      <c r="B18" t="s">
        <v>9</v>
      </c>
      <c r="C18">
        <v>45811</v>
      </c>
      <c r="D18">
        <v>58679</v>
      </c>
      <c r="E18">
        <v>43552</v>
      </c>
      <c r="F18">
        <v>45695</v>
      </c>
      <c r="G18">
        <v>49087</v>
      </c>
      <c r="H18">
        <v>47695</v>
      </c>
      <c r="J18">
        <f>SUM(C$17:C18)</f>
        <v>98880</v>
      </c>
      <c r="K18">
        <f>SUM(D$17:D18)</f>
        <v>131896</v>
      </c>
      <c r="L18">
        <f>SUM(E$17:E18)</f>
        <v>100147</v>
      </c>
      <c r="M18">
        <f>SUM(F$17:F18)</f>
        <v>99469</v>
      </c>
      <c r="N18">
        <f>SUM(G$17:G18)</f>
        <v>113107</v>
      </c>
      <c r="O18">
        <f>SUM(H$17:H18)</f>
        <v>104961</v>
      </c>
      <c r="P18">
        <f t="shared" ref="P18:P28" si="5">MEDIAN(K18:O18)</f>
        <v>104961</v>
      </c>
      <c r="R18" t="s">
        <v>9</v>
      </c>
      <c r="S18">
        <f t="shared" si="4"/>
        <v>-6081</v>
      </c>
      <c r="T18">
        <f t="shared" si="4"/>
        <v>26935</v>
      </c>
      <c r="U18">
        <f t="shared" si="4"/>
        <v>-4814</v>
      </c>
      <c r="V18">
        <f t="shared" si="4"/>
        <v>-5492</v>
      </c>
      <c r="W18">
        <f t="shared" si="4"/>
        <v>8146</v>
      </c>
      <c r="X18">
        <f t="shared" si="4"/>
        <v>0</v>
      </c>
      <c r="Z18" t="s">
        <v>12</v>
      </c>
      <c r="AA18">
        <v>2022</v>
      </c>
      <c r="AB18" s="2">
        <v>38605</v>
      </c>
    </row>
    <row r="19" spans="2:28" x14ac:dyDescent="0.25">
      <c r="B19" t="s">
        <v>10</v>
      </c>
      <c r="C19">
        <v>49405</v>
      </c>
      <c r="D19">
        <v>48543</v>
      </c>
      <c r="E19">
        <v>49643</v>
      </c>
      <c r="F19">
        <v>43817</v>
      </c>
      <c r="G19">
        <v>51131</v>
      </c>
      <c r="H19">
        <v>48577</v>
      </c>
      <c r="J19">
        <f>SUM(C$17:C19)</f>
        <v>148285</v>
      </c>
      <c r="K19">
        <f>SUM(D$17:D19)</f>
        <v>180439</v>
      </c>
      <c r="L19">
        <f>SUM(E$17:E19)</f>
        <v>149790</v>
      </c>
      <c r="M19">
        <f>SUM(F$17:F19)</f>
        <v>143286</v>
      </c>
      <c r="N19">
        <f>SUM(G$17:G19)</f>
        <v>164238</v>
      </c>
      <c r="O19">
        <f>SUM(H$17:H19)</f>
        <v>153538</v>
      </c>
      <c r="P19">
        <f t="shared" si="5"/>
        <v>153538</v>
      </c>
      <c r="R19" t="s">
        <v>10</v>
      </c>
      <c r="S19">
        <f t="shared" si="4"/>
        <v>-5253</v>
      </c>
      <c r="T19">
        <f t="shared" si="4"/>
        <v>26901</v>
      </c>
      <c r="U19">
        <f t="shared" si="4"/>
        <v>-3748</v>
      </c>
      <c r="V19">
        <f t="shared" si="4"/>
        <v>-10252</v>
      </c>
      <c r="W19">
        <f t="shared" si="4"/>
        <v>10700</v>
      </c>
      <c r="X19">
        <f t="shared" si="4"/>
        <v>0</v>
      </c>
      <c r="Z19" t="s">
        <v>13</v>
      </c>
      <c r="AA19">
        <v>2022</v>
      </c>
      <c r="AB19" s="2">
        <v>37533</v>
      </c>
    </row>
    <row r="20" spans="2:28" x14ac:dyDescent="0.25">
      <c r="B20" t="s">
        <v>11</v>
      </c>
      <c r="C20">
        <v>45838</v>
      </c>
      <c r="D20">
        <v>41458</v>
      </c>
      <c r="E20">
        <v>88038</v>
      </c>
      <c r="F20">
        <v>44005</v>
      </c>
      <c r="G20">
        <v>46383</v>
      </c>
      <c r="H20">
        <v>39024</v>
      </c>
      <c r="J20">
        <f>SUM(C$17:C20)</f>
        <v>194123</v>
      </c>
      <c r="K20">
        <f>SUM(D$17:D20)</f>
        <v>221897</v>
      </c>
      <c r="L20">
        <f>SUM(E$17:E20)</f>
        <v>237828</v>
      </c>
      <c r="M20">
        <f>SUM(F$17:F20)</f>
        <v>187291</v>
      </c>
      <c r="N20">
        <f>SUM(G$17:G20)</f>
        <v>210621</v>
      </c>
      <c r="O20">
        <f>SUM(H$17:H20)</f>
        <v>192562</v>
      </c>
      <c r="P20">
        <f t="shared" si="5"/>
        <v>210621</v>
      </c>
      <c r="R20" t="s">
        <v>11</v>
      </c>
      <c r="S20">
        <f t="shared" si="4"/>
        <v>-16498</v>
      </c>
      <c r="T20">
        <f t="shared" si="4"/>
        <v>11276</v>
      </c>
      <c r="U20">
        <f t="shared" si="4"/>
        <v>27207</v>
      </c>
      <c r="V20">
        <f t="shared" si="4"/>
        <v>-23330</v>
      </c>
      <c r="W20">
        <f t="shared" si="4"/>
        <v>0</v>
      </c>
      <c r="X20">
        <f t="shared" si="4"/>
        <v>-18059</v>
      </c>
      <c r="Z20" t="s">
        <v>14</v>
      </c>
      <c r="AA20">
        <v>2022</v>
      </c>
      <c r="AB20">
        <v>39431</v>
      </c>
    </row>
    <row r="21" spans="2:28" x14ac:dyDescent="0.25">
      <c r="B21" t="s">
        <v>12</v>
      </c>
      <c r="C21">
        <v>48518</v>
      </c>
      <c r="D21">
        <v>37819</v>
      </c>
      <c r="E21">
        <v>52305</v>
      </c>
      <c r="F21">
        <v>44292</v>
      </c>
      <c r="G21">
        <v>42685</v>
      </c>
      <c r="H21">
        <v>44183</v>
      </c>
      <c r="J21">
        <f>SUM(C$17:C21)</f>
        <v>242641</v>
      </c>
      <c r="K21">
        <f>SUM(D$17:D21)</f>
        <v>259716</v>
      </c>
      <c r="L21">
        <f>SUM(E$17:E21)</f>
        <v>290133</v>
      </c>
      <c r="M21">
        <f>SUM(F$17:F21)</f>
        <v>231583</v>
      </c>
      <c r="N21">
        <f>SUM(G$17:G21)</f>
        <v>253306</v>
      </c>
      <c r="O21">
        <f>SUM(H$17:H21)</f>
        <v>236745</v>
      </c>
      <c r="P21">
        <f t="shared" si="5"/>
        <v>253306</v>
      </c>
      <c r="R21" t="s">
        <v>12</v>
      </c>
      <c r="S21">
        <f t="shared" si="4"/>
        <v>-10665</v>
      </c>
      <c r="T21">
        <f t="shared" si="4"/>
        <v>6410</v>
      </c>
      <c r="U21">
        <f t="shared" si="4"/>
        <v>36827</v>
      </c>
      <c r="V21">
        <f t="shared" si="4"/>
        <v>-21723</v>
      </c>
      <c r="W21">
        <f t="shared" si="4"/>
        <v>0</v>
      </c>
      <c r="X21">
        <f t="shared" si="4"/>
        <v>-16561</v>
      </c>
      <c r="Z21" t="s">
        <v>15</v>
      </c>
      <c r="AA21">
        <v>2022</v>
      </c>
      <c r="AB21">
        <v>38646</v>
      </c>
    </row>
    <row r="22" spans="2:28" x14ac:dyDescent="0.25">
      <c r="B22" t="s">
        <v>13</v>
      </c>
      <c r="C22">
        <v>44181</v>
      </c>
      <c r="D22">
        <v>41242</v>
      </c>
      <c r="E22">
        <v>42573</v>
      </c>
      <c r="F22">
        <v>38511</v>
      </c>
      <c r="G22">
        <v>39679</v>
      </c>
      <c r="H22">
        <v>42074</v>
      </c>
      <c r="J22">
        <f>SUM(C$17:C22)</f>
        <v>286822</v>
      </c>
      <c r="K22">
        <f>SUM(D$17:D22)</f>
        <v>300958</v>
      </c>
      <c r="L22">
        <f>SUM(E$17:E22)</f>
        <v>332706</v>
      </c>
      <c r="M22">
        <f>SUM(F$17:F22)</f>
        <v>270094</v>
      </c>
      <c r="N22">
        <f>SUM(G$17:G22)</f>
        <v>292985</v>
      </c>
      <c r="O22">
        <f>SUM(H$17:H22)</f>
        <v>278819</v>
      </c>
      <c r="P22">
        <f t="shared" si="5"/>
        <v>292985</v>
      </c>
      <c r="R22" t="s">
        <v>13</v>
      </c>
      <c r="S22">
        <f t="shared" si="4"/>
        <v>-6163</v>
      </c>
      <c r="T22">
        <f t="shared" si="4"/>
        <v>7973</v>
      </c>
      <c r="U22">
        <f t="shared" si="4"/>
        <v>39721</v>
      </c>
      <c r="V22">
        <f t="shared" si="4"/>
        <v>-22891</v>
      </c>
      <c r="W22">
        <f t="shared" si="4"/>
        <v>0</v>
      </c>
      <c r="X22">
        <f t="shared" si="4"/>
        <v>-14166</v>
      </c>
      <c r="Z22" t="s">
        <v>16</v>
      </c>
      <c r="AA22">
        <v>2022</v>
      </c>
      <c r="AB22">
        <v>38771</v>
      </c>
    </row>
    <row r="23" spans="2:28" x14ac:dyDescent="0.25">
      <c r="B23" t="s">
        <v>14</v>
      </c>
      <c r="C23">
        <v>44672</v>
      </c>
      <c r="D23">
        <v>43324</v>
      </c>
      <c r="E23">
        <v>40729</v>
      </c>
      <c r="F23">
        <v>42192</v>
      </c>
      <c r="G23">
        <v>40621</v>
      </c>
      <c r="H23">
        <v>38314</v>
      </c>
      <c r="J23">
        <f>SUM(C$17:C23)</f>
        <v>331494</v>
      </c>
      <c r="K23">
        <f>SUM(D$17:D23)</f>
        <v>344282</v>
      </c>
      <c r="L23">
        <f>SUM(E$17:E23)</f>
        <v>373435</v>
      </c>
      <c r="M23">
        <f>SUM(F$17:F23)</f>
        <v>312286</v>
      </c>
      <c r="N23">
        <f>SUM(G$17:G23)</f>
        <v>333606</v>
      </c>
      <c r="O23">
        <f>SUM(H$17:H23)</f>
        <v>317133</v>
      </c>
      <c r="P23">
        <f t="shared" si="5"/>
        <v>333606</v>
      </c>
      <c r="R23" t="s">
        <v>14</v>
      </c>
      <c r="S23">
        <f t="shared" si="4"/>
        <v>-2112</v>
      </c>
      <c r="T23">
        <f t="shared" si="4"/>
        <v>10676</v>
      </c>
      <c r="U23">
        <f t="shared" si="4"/>
        <v>39829</v>
      </c>
      <c r="V23">
        <f t="shared" si="4"/>
        <v>-21320</v>
      </c>
      <c r="W23">
        <f t="shared" si="4"/>
        <v>0</v>
      </c>
      <c r="X23">
        <f t="shared" si="4"/>
        <v>-16473</v>
      </c>
      <c r="Z23" t="s">
        <v>17</v>
      </c>
      <c r="AA23">
        <v>2022</v>
      </c>
      <c r="AB23">
        <v>39336</v>
      </c>
    </row>
    <row r="24" spans="2:28" x14ac:dyDescent="0.25">
      <c r="B24" t="s">
        <v>15</v>
      </c>
      <c r="C24">
        <v>47312</v>
      </c>
      <c r="D24">
        <v>43066</v>
      </c>
      <c r="E24">
        <v>37130</v>
      </c>
      <c r="F24">
        <v>38721</v>
      </c>
      <c r="G24">
        <v>40071</v>
      </c>
      <c r="H24">
        <v>40963</v>
      </c>
      <c r="J24">
        <f>SUM(C$17:C24)</f>
        <v>378806</v>
      </c>
      <c r="K24">
        <f>SUM(D$17:D24)</f>
        <v>387348</v>
      </c>
      <c r="L24">
        <f>SUM(E$17:E24)</f>
        <v>410565</v>
      </c>
      <c r="M24">
        <f>SUM(F$17:F24)</f>
        <v>351007</v>
      </c>
      <c r="N24">
        <f>SUM(G$17:G24)</f>
        <v>373677</v>
      </c>
      <c r="O24">
        <f>SUM(H$17:H24)</f>
        <v>358096</v>
      </c>
      <c r="P24">
        <f t="shared" si="5"/>
        <v>373677</v>
      </c>
      <c r="R24" t="s">
        <v>15</v>
      </c>
      <c r="S24">
        <f t="shared" si="4"/>
        <v>5129</v>
      </c>
      <c r="T24">
        <f t="shared" si="4"/>
        <v>13671</v>
      </c>
      <c r="U24">
        <f t="shared" si="4"/>
        <v>36888</v>
      </c>
      <c r="V24">
        <f t="shared" si="4"/>
        <v>-22670</v>
      </c>
      <c r="W24">
        <f t="shared" si="4"/>
        <v>0</v>
      </c>
      <c r="X24">
        <f t="shared" si="4"/>
        <v>-15581</v>
      </c>
      <c r="Z24" t="s">
        <v>18</v>
      </c>
      <c r="AA24">
        <v>2022</v>
      </c>
      <c r="AB24">
        <v>37160</v>
      </c>
    </row>
    <row r="25" spans="2:28" x14ac:dyDescent="0.25">
      <c r="B25" t="s">
        <v>16</v>
      </c>
      <c r="C25">
        <v>45393</v>
      </c>
      <c r="D25">
        <v>47432</v>
      </c>
      <c r="E25">
        <v>42428</v>
      </c>
      <c r="F25">
        <v>39915</v>
      </c>
      <c r="G25">
        <v>37013</v>
      </c>
      <c r="H25">
        <v>40002</v>
      </c>
      <c r="J25">
        <f>SUM(C$17:C25)</f>
        <v>424199</v>
      </c>
      <c r="K25">
        <f>SUM(D$17:D25)</f>
        <v>434780</v>
      </c>
      <c r="L25">
        <f>SUM(E$17:E25)</f>
        <v>452993</v>
      </c>
      <c r="M25">
        <f>SUM(F$17:F25)</f>
        <v>390922</v>
      </c>
      <c r="N25">
        <f>SUM(G$17:G25)</f>
        <v>410690</v>
      </c>
      <c r="O25">
        <f>SUM(H$17:H25)</f>
        <v>398098</v>
      </c>
      <c r="P25">
        <f t="shared" si="5"/>
        <v>410690</v>
      </c>
      <c r="R25" t="s">
        <v>16</v>
      </c>
      <c r="S25">
        <f t="shared" si="4"/>
        <v>13509</v>
      </c>
      <c r="T25">
        <f t="shared" si="4"/>
        <v>24090</v>
      </c>
      <c r="U25">
        <f t="shared" si="4"/>
        <v>42303</v>
      </c>
      <c r="V25">
        <f t="shared" si="4"/>
        <v>-19768</v>
      </c>
      <c r="W25">
        <f t="shared" si="4"/>
        <v>0</v>
      </c>
      <c r="X25">
        <f t="shared" si="4"/>
        <v>-12592</v>
      </c>
    </row>
    <row r="26" spans="2:28" x14ac:dyDescent="0.25">
      <c r="B26" t="s">
        <v>17</v>
      </c>
      <c r="C26">
        <v>48328</v>
      </c>
      <c r="D26">
        <v>46424</v>
      </c>
      <c r="E26">
        <v>46242</v>
      </c>
      <c r="F26">
        <v>46131</v>
      </c>
      <c r="G26">
        <v>44311</v>
      </c>
      <c r="H26">
        <v>43504</v>
      </c>
      <c r="J26">
        <f>SUM(C$17:C26)</f>
        <v>472527</v>
      </c>
      <c r="K26">
        <f>SUM(D$17:D26)</f>
        <v>481204</v>
      </c>
      <c r="L26">
        <f>SUM(E$17:E26)</f>
        <v>499235</v>
      </c>
      <c r="M26">
        <f>SUM(F$17:F26)</f>
        <v>437053</v>
      </c>
      <c r="N26">
        <f>SUM(G$17:G26)</f>
        <v>455001</v>
      </c>
      <c r="O26">
        <f>SUM(H$17:H26)</f>
        <v>441602</v>
      </c>
      <c r="P26">
        <f t="shared" si="5"/>
        <v>455001</v>
      </c>
      <c r="R26" t="s">
        <v>17</v>
      </c>
      <c r="S26">
        <f t="shared" si="4"/>
        <v>17526</v>
      </c>
      <c r="T26">
        <f t="shared" si="4"/>
        <v>26203</v>
      </c>
      <c r="U26">
        <f t="shared" si="4"/>
        <v>44234</v>
      </c>
      <c r="V26">
        <f t="shared" si="4"/>
        <v>-17948</v>
      </c>
      <c r="W26">
        <f t="shared" si="4"/>
        <v>0</v>
      </c>
      <c r="X26">
        <f t="shared" si="4"/>
        <v>-13399</v>
      </c>
    </row>
    <row r="27" spans="2:28" x14ac:dyDescent="0.25">
      <c r="B27" t="s">
        <v>18</v>
      </c>
      <c r="C27">
        <v>50723</v>
      </c>
      <c r="D27">
        <v>51518</v>
      </c>
      <c r="E27">
        <v>51263</v>
      </c>
      <c r="F27">
        <v>45124</v>
      </c>
      <c r="G27">
        <v>43834</v>
      </c>
      <c r="H27">
        <v>45476</v>
      </c>
      <c r="J27">
        <f>SUM(C$17:C27)</f>
        <v>523250</v>
      </c>
      <c r="K27">
        <f>SUM(D$17:D27)</f>
        <v>532722</v>
      </c>
      <c r="L27">
        <f>SUM(E$17:E27)</f>
        <v>550498</v>
      </c>
      <c r="M27">
        <f>SUM(F$17:F27)</f>
        <v>482177</v>
      </c>
      <c r="N27">
        <f>SUM(G$17:G27)</f>
        <v>498835</v>
      </c>
      <c r="O27">
        <f>SUM(H$17:H27)</f>
        <v>487078</v>
      </c>
      <c r="P27">
        <f t="shared" si="5"/>
        <v>498835</v>
      </c>
      <c r="R27" t="s">
        <v>18</v>
      </c>
      <c r="S27">
        <f t="shared" si="4"/>
        <v>24415</v>
      </c>
      <c r="T27">
        <f t="shared" si="4"/>
        <v>33887</v>
      </c>
      <c r="U27">
        <f t="shared" si="4"/>
        <v>51663</v>
      </c>
      <c r="V27">
        <f t="shared" si="4"/>
        <v>-16658</v>
      </c>
      <c r="W27">
        <f t="shared" si="4"/>
        <v>0</v>
      </c>
      <c r="X27">
        <f t="shared" si="4"/>
        <v>-11757</v>
      </c>
    </row>
    <row r="28" spans="2:28" x14ac:dyDescent="0.25">
      <c r="B28" t="s">
        <v>19</v>
      </c>
      <c r="C28">
        <v>52771</v>
      </c>
      <c r="D28">
        <v>52762</v>
      </c>
      <c r="E28">
        <v>56601</v>
      </c>
      <c r="F28">
        <v>47376</v>
      </c>
      <c r="G28">
        <v>41430</v>
      </c>
      <c r="H28">
        <v>45052</v>
      </c>
      <c r="J28">
        <f>SUM(C$17:C28)</f>
        <v>576021</v>
      </c>
      <c r="K28">
        <f>SUM(D$17:D28)</f>
        <v>585484</v>
      </c>
      <c r="L28">
        <f>SUM(E$17:E28)</f>
        <v>607099</v>
      </c>
      <c r="M28">
        <f>SUM(F$17:F28)</f>
        <v>529553</v>
      </c>
      <c r="N28">
        <f>SUM(G$17:G28)</f>
        <v>540265</v>
      </c>
      <c r="O28">
        <f>SUM(H$17:H28)</f>
        <v>532130</v>
      </c>
      <c r="P28">
        <f t="shared" si="5"/>
        <v>540265</v>
      </c>
      <c r="R28" t="s">
        <v>19</v>
      </c>
      <c r="S28">
        <f t="shared" si="4"/>
        <v>35756</v>
      </c>
      <c r="T28">
        <f t="shared" si="4"/>
        <v>45219</v>
      </c>
      <c r="U28">
        <f t="shared" si="4"/>
        <v>66834</v>
      </c>
      <c r="V28">
        <f t="shared" si="4"/>
        <v>-10712</v>
      </c>
      <c r="W28">
        <f t="shared" si="4"/>
        <v>0</v>
      </c>
      <c r="X28">
        <f t="shared" si="4"/>
        <v>-8135</v>
      </c>
    </row>
    <row r="31" spans="2:28" x14ac:dyDescent="0.25">
      <c r="B31" s="3" t="s">
        <v>38</v>
      </c>
      <c r="AB31" s="2"/>
    </row>
    <row r="32" spans="2:28" x14ac:dyDescent="0.25">
      <c r="B32" s="3" t="s">
        <v>182</v>
      </c>
    </row>
  </sheetData>
  <hyperlinks>
    <hyperlink ref="A1" location="home!A1" display="home" xr:uid="{3B8F90A0-06A7-4F3D-8A0F-C604FAA8745B}"/>
    <hyperlink ref="B31" r:id="rId1" xr:uid="{014E6B7A-238D-4E02-945A-75CD8254EB02}"/>
    <hyperlink ref="B32" r:id="rId2" xr:uid="{839944A2-0AA4-4C34-BFCC-4C83B1DD718F}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945F0-B0E9-4786-989C-4898703F9D59}">
  <dimension ref="A1:X32"/>
  <sheetViews>
    <sheetView workbookViewId="0"/>
  </sheetViews>
  <sheetFormatPr baseColWidth="10" defaultRowHeight="15" x14ac:dyDescent="0.25"/>
  <sheetData>
    <row r="1" spans="1:24" x14ac:dyDescent="0.25">
      <c r="A1" s="3" t="s">
        <v>59</v>
      </c>
      <c r="B1" t="s">
        <v>23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7</v>
      </c>
      <c r="R1" t="s">
        <v>6</v>
      </c>
      <c r="S1" t="s">
        <v>0</v>
      </c>
      <c r="T1" t="s">
        <v>1</v>
      </c>
      <c r="U1" t="s">
        <v>2</v>
      </c>
      <c r="V1" t="s">
        <v>3</v>
      </c>
      <c r="W1" t="s">
        <v>4</v>
      </c>
      <c r="X1" t="s">
        <v>5</v>
      </c>
    </row>
    <row r="2" spans="1:24" x14ac:dyDescent="0.25">
      <c r="B2" t="s">
        <v>8</v>
      </c>
      <c r="C2">
        <v>1687</v>
      </c>
      <c r="D2">
        <v>1841</v>
      </c>
      <c r="E2">
        <v>1931</v>
      </c>
      <c r="F2">
        <v>1887</v>
      </c>
      <c r="G2">
        <v>1873</v>
      </c>
      <c r="H2">
        <v>1970</v>
      </c>
      <c r="J2">
        <f>SUM(C$2:C2)</f>
        <v>1687</v>
      </c>
      <c r="K2">
        <f>SUM(D$2:D2)</f>
        <v>1841</v>
      </c>
      <c r="L2">
        <f>SUM(E$2:E2)</f>
        <v>1931</v>
      </c>
      <c r="M2">
        <f>SUM(F$2:F2)</f>
        <v>1887</v>
      </c>
      <c r="N2">
        <f>SUM(G$2:G2)</f>
        <v>1873</v>
      </c>
      <c r="O2">
        <f>SUM(H$2:H2)</f>
        <v>1970</v>
      </c>
      <c r="P2">
        <f>MEDIAN(K2:O2)</f>
        <v>1887</v>
      </c>
      <c r="R2" t="s">
        <v>8</v>
      </c>
      <c r="S2">
        <f t="shared" ref="S2:X13" si="0">J2-$P2</f>
        <v>-200</v>
      </c>
      <c r="T2">
        <f t="shared" si="0"/>
        <v>-46</v>
      </c>
      <c r="U2">
        <f t="shared" si="0"/>
        <v>44</v>
      </c>
      <c r="V2">
        <f t="shared" si="0"/>
        <v>0</v>
      </c>
      <c r="W2">
        <f t="shared" si="0"/>
        <v>-14</v>
      </c>
      <c r="X2">
        <f t="shared" si="0"/>
        <v>83</v>
      </c>
    </row>
    <row r="3" spans="1:24" x14ac:dyDescent="0.25">
      <c r="B3" t="s">
        <v>9</v>
      </c>
      <c r="C3">
        <v>1606</v>
      </c>
      <c r="D3">
        <v>1650</v>
      </c>
      <c r="E3">
        <v>1665</v>
      </c>
      <c r="F3">
        <v>1680</v>
      </c>
      <c r="G3">
        <v>1696</v>
      </c>
      <c r="H3">
        <v>1742</v>
      </c>
      <c r="J3">
        <f>SUM(C$2:C3)</f>
        <v>3293</v>
      </c>
      <c r="K3">
        <f>SUM(D$2:D3)</f>
        <v>3491</v>
      </c>
      <c r="L3">
        <f>SUM(E$2:E3)</f>
        <v>3596</v>
      </c>
      <c r="M3">
        <f>SUM(F$2:F3)</f>
        <v>3567</v>
      </c>
      <c r="N3">
        <f>SUM(G$2:G3)</f>
        <v>3569</v>
      </c>
      <c r="O3">
        <f>SUM(H$2:H3)</f>
        <v>3712</v>
      </c>
      <c r="P3">
        <f t="shared" ref="P3:P13" si="1">MEDIAN(K3:O3)</f>
        <v>3569</v>
      </c>
      <c r="R3" t="s">
        <v>9</v>
      </c>
      <c r="S3">
        <f t="shared" si="0"/>
        <v>-276</v>
      </c>
      <c r="T3">
        <f t="shared" si="0"/>
        <v>-78</v>
      </c>
      <c r="U3">
        <f t="shared" si="0"/>
        <v>27</v>
      </c>
      <c r="V3">
        <f t="shared" si="0"/>
        <v>-2</v>
      </c>
      <c r="W3">
        <f t="shared" si="0"/>
        <v>0</v>
      </c>
      <c r="X3">
        <f t="shared" si="0"/>
        <v>143</v>
      </c>
    </row>
    <row r="4" spans="1:24" x14ac:dyDescent="0.25">
      <c r="B4" t="s">
        <v>10</v>
      </c>
      <c r="C4">
        <v>1759</v>
      </c>
      <c r="D4">
        <v>1777</v>
      </c>
      <c r="E4">
        <v>1737</v>
      </c>
      <c r="F4">
        <v>1859</v>
      </c>
      <c r="G4">
        <v>1801</v>
      </c>
      <c r="H4">
        <v>1927</v>
      </c>
      <c r="J4">
        <f>SUM(C$2:C4)</f>
        <v>5052</v>
      </c>
      <c r="K4">
        <f>SUM(D$2:D4)</f>
        <v>5268</v>
      </c>
      <c r="L4">
        <f>SUM(E$2:E4)</f>
        <v>5333</v>
      </c>
      <c r="M4">
        <f>SUM(F$2:F4)</f>
        <v>5426</v>
      </c>
      <c r="N4">
        <f>SUM(G$2:G4)</f>
        <v>5370</v>
      </c>
      <c r="O4">
        <f>SUM(H$2:H4)</f>
        <v>5639</v>
      </c>
      <c r="P4">
        <f t="shared" si="1"/>
        <v>5370</v>
      </c>
      <c r="R4" t="s">
        <v>10</v>
      </c>
      <c r="S4">
        <f t="shared" si="0"/>
        <v>-318</v>
      </c>
      <c r="T4">
        <f t="shared" si="0"/>
        <v>-102</v>
      </c>
      <c r="U4">
        <f t="shared" si="0"/>
        <v>-37</v>
      </c>
      <c r="V4">
        <f t="shared" si="0"/>
        <v>56</v>
      </c>
      <c r="W4">
        <f t="shared" si="0"/>
        <v>0</v>
      </c>
      <c r="X4">
        <f t="shared" si="0"/>
        <v>269</v>
      </c>
    </row>
    <row r="5" spans="1:24" x14ac:dyDescent="0.25">
      <c r="B5" t="s">
        <v>11</v>
      </c>
      <c r="C5">
        <v>1651</v>
      </c>
      <c r="D5">
        <v>1714</v>
      </c>
      <c r="E5">
        <v>1653</v>
      </c>
      <c r="F5">
        <v>1849</v>
      </c>
      <c r="G5">
        <v>1801</v>
      </c>
      <c r="H5">
        <v>1831</v>
      </c>
      <c r="J5">
        <f>SUM(C$2:C5)</f>
        <v>6703</v>
      </c>
      <c r="K5">
        <f>SUM(D$2:D5)</f>
        <v>6982</v>
      </c>
      <c r="L5">
        <f>SUM(E$2:E5)</f>
        <v>6986</v>
      </c>
      <c r="M5">
        <f>SUM(F$2:F5)</f>
        <v>7275</v>
      </c>
      <c r="N5">
        <f>SUM(G$2:G5)</f>
        <v>7171</v>
      </c>
      <c r="O5">
        <f>SUM(H$2:H5)</f>
        <v>7470</v>
      </c>
      <c r="P5">
        <f t="shared" si="1"/>
        <v>7171</v>
      </c>
      <c r="R5" t="s">
        <v>11</v>
      </c>
      <c r="S5">
        <f t="shared" si="0"/>
        <v>-468</v>
      </c>
      <c r="T5">
        <f t="shared" si="0"/>
        <v>-189</v>
      </c>
      <c r="U5">
        <f t="shared" si="0"/>
        <v>-185</v>
      </c>
      <c r="V5">
        <f t="shared" si="0"/>
        <v>104</v>
      </c>
      <c r="W5">
        <f t="shared" si="0"/>
        <v>0</v>
      </c>
      <c r="X5">
        <f t="shared" si="0"/>
        <v>299</v>
      </c>
    </row>
    <row r="6" spans="1:24" x14ac:dyDescent="0.25">
      <c r="B6" t="s">
        <v>12</v>
      </c>
      <c r="C6">
        <v>1696</v>
      </c>
      <c r="D6">
        <v>1744</v>
      </c>
      <c r="E6">
        <v>1762</v>
      </c>
      <c r="F6">
        <v>1881</v>
      </c>
      <c r="G6">
        <v>1981</v>
      </c>
      <c r="H6">
        <v>1989</v>
      </c>
      <c r="J6">
        <f>SUM(C$2:C6)</f>
        <v>8399</v>
      </c>
      <c r="K6">
        <f>SUM(D$2:D6)</f>
        <v>8726</v>
      </c>
      <c r="L6">
        <f>SUM(E$2:E6)</f>
        <v>8748</v>
      </c>
      <c r="M6">
        <f>SUM(F$2:F6)</f>
        <v>9156</v>
      </c>
      <c r="N6">
        <f>SUM(G$2:G6)</f>
        <v>9152</v>
      </c>
      <c r="O6">
        <f>SUM(H$2:H6)</f>
        <v>9459</v>
      </c>
      <c r="P6">
        <f t="shared" si="1"/>
        <v>9152</v>
      </c>
      <c r="R6" t="s">
        <v>12</v>
      </c>
      <c r="S6">
        <f t="shared" si="0"/>
        <v>-753</v>
      </c>
      <c r="T6">
        <f t="shared" si="0"/>
        <v>-426</v>
      </c>
      <c r="U6">
        <f t="shared" si="0"/>
        <v>-404</v>
      </c>
      <c r="V6">
        <f t="shared" si="0"/>
        <v>4</v>
      </c>
      <c r="W6">
        <f t="shared" si="0"/>
        <v>0</v>
      </c>
      <c r="X6">
        <f t="shared" si="0"/>
        <v>307</v>
      </c>
    </row>
    <row r="7" spans="1:24" x14ac:dyDescent="0.25">
      <c r="B7" t="s">
        <v>13</v>
      </c>
      <c r="C7">
        <v>1647</v>
      </c>
      <c r="D7">
        <v>1765</v>
      </c>
      <c r="E7">
        <v>1738</v>
      </c>
      <c r="F7">
        <v>1761</v>
      </c>
      <c r="G7">
        <v>1936</v>
      </c>
      <c r="H7">
        <v>1777</v>
      </c>
      <c r="J7">
        <f>SUM(C$2:C7)</f>
        <v>10046</v>
      </c>
      <c r="K7">
        <f>SUM(D$2:D7)</f>
        <v>10491</v>
      </c>
      <c r="L7">
        <f>SUM(E$2:E7)</f>
        <v>10486</v>
      </c>
      <c r="M7">
        <f>SUM(F$2:F7)</f>
        <v>10917</v>
      </c>
      <c r="N7">
        <f>SUM(G$2:G7)</f>
        <v>11088</v>
      </c>
      <c r="O7">
        <f>SUM(H$2:H7)</f>
        <v>11236</v>
      </c>
      <c r="P7">
        <f t="shared" si="1"/>
        <v>10917</v>
      </c>
      <c r="R7" t="s">
        <v>13</v>
      </c>
      <c r="S7">
        <f t="shared" si="0"/>
        <v>-871</v>
      </c>
      <c r="T7">
        <f t="shared" si="0"/>
        <v>-426</v>
      </c>
      <c r="U7">
        <f t="shared" si="0"/>
        <v>-431</v>
      </c>
      <c r="V7">
        <f t="shared" si="0"/>
        <v>0</v>
      </c>
      <c r="W7">
        <f t="shared" si="0"/>
        <v>171</v>
      </c>
      <c r="X7">
        <f t="shared" si="0"/>
        <v>319</v>
      </c>
    </row>
    <row r="8" spans="1:24" x14ac:dyDescent="0.25">
      <c r="B8" t="s">
        <v>14</v>
      </c>
      <c r="C8">
        <v>1770</v>
      </c>
      <c r="D8">
        <v>1991</v>
      </c>
      <c r="E8">
        <v>1880</v>
      </c>
      <c r="F8">
        <v>1945</v>
      </c>
      <c r="G8">
        <v>1973</v>
      </c>
      <c r="H8">
        <v>2021</v>
      </c>
      <c r="J8">
        <f>SUM(C$2:C8)</f>
        <v>11816</v>
      </c>
      <c r="K8">
        <f>SUM(D$2:D8)</f>
        <v>12482</v>
      </c>
      <c r="L8">
        <f>SUM(E$2:E8)</f>
        <v>12366</v>
      </c>
      <c r="M8">
        <f>SUM(F$2:F8)</f>
        <v>12862</v>
      </c>
      <c r="N8">
        <f>SUM(G$2:G8)</f>
        <v>13061</v>
      </c>
      <c r="O8">
        <f>SUM(H$2:H8)</f>
        <v>13257</v>
      </c>
      <c r="P8">
        <f t="shared" si="1"/>
        <v>12862</v>
      </c>
      <c r="R8" t="s">
        <v>14</v>
      </c>
      <c r="S8">
        <f t="shared" si="0"/>
        <v>-1046</v>
      </c>
      <c r="T8">
        <f t="shared" si="0"/>
        <v>-380</v>
      </c>
      <c r="U8">
        <f t="shared" si="0"/>
        <v>-496</v>
      </c>
      <c r="V8">
        <f t="shared" si="0"/>
        <v>0</v>
      </c>
      <c r="W8">
        <f t="shared" si="0"/>
        <v>199</v>
      </c>
      <c r="X8">
        <f t="shared" si="0"/>
        <v>395</v>
      </c>
    </row>
    <row r="9" spans="1:24" x14ac:dyDescent="0.25">
      <c r="B9" t="s">
        <v>15</v>
      </c>
      <c r="C9">
        <v>1807</v>
      </c>
      <c r="D9">
        <v>1912</v>
      </c>
      <c r="E9">
        <v>1831</v>
      </c>
      <c r="F9">
        <v>2007</v>
      </c>
      <c r="G9">
        <v>2020</v>
      </c>
      <c r="H9">
        <v>2041</v>
      </c>
      <c r="J9">
        <f>SUM(C$2:C9)</f>
        <v>13623</v>
      </c>
      <c r="K9">
        <f>SUM(D$2:D9)</f>
        <v>14394</v>
      </c>
      <c r="L9">
        <f>SUM(E$2:E9)</f>
        <v>14197</v>
      </c>
      <c r="M9">
        <f>SUM(F$2:F9)</f>
        <v>14869</v>
      </c>
      <c r="N9">
        <f>SUM(G$2:G9)</f>
        <v>15081</v>
      </c>
      <c r="O9">
        <f>SUM(H$2:H9)</f>
        <v>15298</v>
      </c>
      <c r="P9">
        <f t="shared" si="1"/>
        <v>14869</v>
      </c>
      <c r="R9" t="s">
        <v>15</v>
      </c>
      <c r="S9">
        <f t="shared" si="0"/>
        <v>-1246</v>
      </c>
      <c r="T9">
        <f t="shared" si="0"/>
        <v>-475</v>
      </c>
      <c r="U9">
        <f t="shared" si="0"/>
        <v>-672</v>
      </c>
      <c r="V9">
        <f t="shared" si="0"/>
        <v>0</v>
      </c>
      <c r="W9">
        <f t="shared" si="0"/>
        <v>212</v>
      </c>
      <c r="X9">
        <f t="shared" si="0"/>
        <v>429</v>
      </c>
    </row>
    <row r="10" spans="1:24" x14ac:dyDescent="0.25">
      <c r="B10" t="s">
        <v>16</v>
      </c>
      <c r="C10">
        <v>1793</v>
      </c>
      <c r="D10">
        <v>1969</v>
      </c>
      <c r="E10">
        <v>1929</v>
      </c>
      <c r="F10">
        <v>1988</v>
      </c>
      <c r="G10">
        <v>2033</v>
      </c>
      <c r="H10">
        <v>2024</v>
      </c>
      <c r="J10">
        <f>SUM(C$2:C10)</f>
        <v>15416</v>
      </c>
      <c r="K10">
        <f>SUM(D$2:D10)</f>
        <v>16363</v>
      </c>
      <c r="L10">
        <f>SUM(E$2:E10)</f>
        <v>16126</v>
      </c>
      <c r="M10">
        <f>SUM(F$2:F10)</f>
        <v>16857</v>
      </c>
      <c r="N10">
        <f>SUM(G$2:G10)</f>
        <v>17114</v>
      </c>
      <c r="O10">
        <f>SUM(H$2:H10)</f>
        <v>17322</v>
      </c>
      <c r="P10">
        <f t="shared" si="1"/>
        <v>16857</v>
      </c>
      <c r="R10" t="s">
        <v>16</v>
      </c>
      <c r="S10">
        <f t="shared" si="0"/>
        <v>-1441</v>
      </c>
      <c r="T10">
        <f t="shared" si="0"/>
        <v>-494</v>
      </c>
      <c r="U10">
        <f t="shared" si="0"/>
        <v>-731</v>
      </c>
      <c r="V10">
        <f t="shared" si="0"/>
        <v>0</v>
      </c>
      <c r="W10">
        <f t="shared" si="0"/>
        <v>257</v>
      </c>
      <c r="X10">
        <f t="shared" si="0"/>
        <v>465</v>
      </c>
    </row>
    <row r="11" spans="1:24" x14ac:dyDescent="0.25">
      <c r="B11" t="s">
        <v>17</v>
      </c>
      <c r="C11">
        <v>1785</v>
      </c>
      <c r="D11">
        <v>1869</v>
      </c>
      <c r="E11">
        <v>1928</v>
      </c>
      <c r="F11">
        <v>1929</v>
      </c>
      <c r="G11">
        <v>2008</v>
      </c>
      <c r="H11">
        <v>1997</v>
      </c>
      <c r="J11">
        <f>SUM(C$2:C11)</f>
        <v>17201</v>
      </c>
      <c r="K11">
        <f>SUM(D$2:D11)</f>
        <v>18232</v>
      </c>
      <c r="L11">
        <f>SUM(E$2:E11)</f>
        <v>18054</v>
      </c>
      <c r="M11">
        <f>SUM(F$2:F11)</f>
        <v>18786</v>
      </c>
      <c r="N11">
        <f>SUM(G$2:G11)</f>
        <v>19122</v>
      </c>
      <c r="O11">
        <f>SUM(H$2:H11)</f>
        <v>19319</v>
      </c>
      <c r="P11">
        <f t="shared" si="1"/>
        <v>18786</v>
      </c>
      <c r="R11" t="s">
        <v>17</v>
      </c>
      <c r="S11">
        <f t="shared" si="0"/>
        <v>-1585</v>
      </c>
      <c r="T11">
        <f t="shared" si="0"/>
        <v>-554</v>
      </c>
      <c r="U11">
        <f t="shared" si="0"/>
        <v>-732</v>
      </c>
      <c r="V11">
        <f t="shared" si="0"/>
        <v>0</v>
      </c>
      <c r="W11">
        <f t="shared" si="0"/>
        <v>336</v>
      </c>
      <c r="X11">
        <f t="shared" si="0"/>
        <v>533</v>
      </c>
    </row>
    <row r="12" spans="1:24" x14ac:dyDescent="0.25">
      <c r="B12" t="s">
        <v>18</v>
      </c>
      <c r="C12">
        <v>1594</v>
      </c>
      <c r="D12">
        <v>1804</v>
      </c>
      <c r="E12">
        <v>1737</v>
      </c>
      <c r="F12">
        <v>1826</v>
      </c>
      <c r="G12">
        <v>1879</v>
      </c>
      <c r="H12">
        <v>1959</v>
      </c>
      <c r="J12">
        <f>SUM(C$2:C12)</f>
        <v>18795</v>
      </c>
      <c r="K12">
        <f>SUM(D$2:D12)</f>
        <v>20036</v>
      </c>
      <c r="L12">
        <f>SUM(E$2:E12)</f>
        <v>19791</v>
      </c>
      <c r="M12">
        <f>SUM(F$2:F12)</f>
        <v>20612</v>
      </c>
      <c r="N12">
        <f>SUM(G$2:G12)</f>
        <v>21001</v>
      </c>
      <c r="O12">
        <f>SUM(H$2:H12)</f>
        <v>21278</v>
      </c>
      <c r="P12">
        <f t="shared" si="1"/>
        <v>20612</v>
      </c>
      <c r="R12" t="s">
        <v>18</v>
      </c>
      <c r="S12">
        <f t="shared" si="0"/>
        <v>-1817</v>
      </c>
      <c r="T12">
        <f t="shared" si="0"/>
        <v>-576</v>
      </c>
      <c r="U12">
        <f t="shared" si="0"/>
        <v>-821</v>
      </c>
      <c r="V12">
        <f t="shared" si="0"/>
        <v>0</v>
      </c>
      <c r="W12">
        <f t="shared" si="0"/>
        <v>389</v>
      </c>
      <c r="X12">
        <f t="shared" si="0"/>
        <v>666</v>
      </c>
    </row>
    <row r="13" spans="1:24" x14ac:dyDescent="0.25">
      <c r="B13" t="s">
        <v>19</v>
      </c>
      <c r="C13">
        <v>1701</v>
      </c>
      <c r="D13">
        <v>1862</v>
      </c>
      <c r="E13">
        <v>1664</v>
      </c>
      <c r="F13">
        <v>1822</v>
      </c>
      <c r="G13">
        <v>1824</v>
      </c>
      <c r="H13">
        <v>1904</v>
      </c>
      <c r="J13">
        <f>SUM(C$2:C13)</f>
        <v>20496</v>
      </c>
      <c r="K13">
        <f>SUM(D$2:D13)</f>
        <v>21898</v>
      </c>
      <c r="L13">
        <f>SUM(E$2:E13)</f>
        <v>21455</v>
      </c>
      <c r="M13">
        <f>SUM(F$2:F13)</f>
        <v>22434</v>
      </c>
      <c r="N13">
        <f>SUM(G$2:G13)</f>
        <v>22825</v>
      </c>
      <c r="O13">
        <f>SUM(H$2:H13)</f>
        <v>23182</v>
      </c>
      <c r="P13">
        <f t="shared" si="1"/>
        <v>22434</v>
      </c>
      <c r="R13" t="s">
        <v>19</v>
      </c>
      <c r="S13">
        <f t="shared" si="0"/>
        <v>-1938</v>
      </c>
      <c r="T13">
        <f t="shared" si="0"/>
        <v>-536</v>
      </c>
      <c r="U13">
        <f t="shared" si="0"/>
        <v>-979</v>
      </c>
      <c r="V13">
        <f t="shared" si="0"/>
        <v>0</v>
      </c>
      <c r="W13">
        <f t="shared" si="0"/>
        <v>391</v>
      </c>
      <c r="X13">
        <f t="shared" si="0"/>
        <v>748</v>
      </c>
    </row>
    <row r="16" spans="1:24" x14ac:dyDescent="0.25">
      <c r="B16" t="s">
        <v>22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J16" t="s">
        <v>0</v>
      </c>
      <c r="K16" t="s">
        <v>1</v>
      </c>
      <c r="L16" t="s">
        <v>2</v>
      </c>
      <c r="M16" t="s">
        <v>3</v>
      </c>
      <c r="N16" t="s">
        <v>4</v>
      </c>
      <c r="O16" t="s">
        <v>5</v>
      </c>
      <c r="P16" t="s">
        <v>7</v>
      </c>
      <c r="R16" t="s">
        <v>6</v>
      </c>
      <c r="S16" t="s">
        <v>0</v>
      </c>
      <c r="T16" t="s">
        <v>1</v>
      </c>
      <c r="U16" t="s">
        <v>2</v>
      </c>
      <c r="V16" t="s">
        <v>3</v>
      </c>
      <c r="W16" t="s">
        <v>4</v>
      </c>
      <c r="X16" t="s">
        <v>5</v>
      </c>
    </row>
    <row r="17" spans="2:24" x14ac:dyDescent="0.25">
      <c r="B17" t="s">
        <v>8</v>
      </c>
      <c r="C17">
        <v>1608</v>
      </c>
      <c r="D17">
        <v>1922</v>
      </c>
      <c r="E17">
        <v>1668</v>
      </c>
      <c r="F17">
        <v>1565</v>
      </c>
      <c r="G17">
        <v>2101</v>
      </c>
      <c r="H17">
        <v>1818</v>
      </c>
      <c r="J17">
        <f>SUM(C$17:C17)</f>
        <v>1608</v>
      </c>
      <c r="K17">
        <f>SUM(D$17:D17)</f>
        <v>1922</v>
      </c>
      <c r="L17">
        <f>SUM(E$17:E17)</f>
        <v>1668</v>
      </c>
      <c r="M17">
        <f>SUM(F$17:F17)</f>
        <v>1565</v>
      </c>
      <c r="N17">
        <f>SUM(G$17:G17)</f>
        <v>2101</v>
      </c>
      <c r="O17">
        <f>SUM(H$17:H17)</f>
        <v>1818</v>
      </c>
      <c r="P17">
        <f>MEDIAN(K17:O17)</f>
        <v>1818</v>
      </c>
      <c r="R17" t="s">
        <v>8</v>
      </c>
      <c r="S17">
        <f t="shared" ref="S17:X28" si="2">J17-$P17</f>
        <v>-210</v>
      </c>
      <c r="T17">
        <f t="shared" si="2"/>
        <v>104</v>
      </c>
      <c r="U17">
        <f t="shared" si="2"/>
        <v>-150</v>
      </c>
      <c r="V17">
        <f t="shared" si="2"/>
        <v>-253</v>
      </c>
      <c r="W17">
        <f t="shared" si="2"/>
        <v>283</v>
      </c>
      <c r="X17">
        <f t="shared" si="2"/>
        <v>0</v>
      </c>
    </row>
    <row r="18" spans="2:24" x14ac:dyDescent="0.25">
      <c r="B18" t="s">
        <v>9</v>
      </c>
      <c r="C18">
        <v>1376</v>
      </c>
      <c r="D18">
        <v>1547</v>
      </c>
      <c r="E18">
        <v>1282</v>
      </c>
      <c r="F18">
        <v>1301</v>
      </c>
      <c r="G18">
        <v>1456</v>
      </c>
      <c r="H18">
        <v>1391</v>
      </c>
      <c r="J18">
        <f>SUM(C$17:C18)</f>
        <v>2984</v>
      </c>
      <c r="K18">
        <f>SUM(D$17:D18)</f>
        <v>3469</v>
      </c>
      <c r="L18">
        <f>SUM(E$17:E18)</f>
        <v>2950</v>
      </c>
      <c r="M18">
        <f>SUM(F$17:F18)</f>
        <v>2866</v>
      </c>
      <c r="N18">
        <f>SUM(G$17:G18)</f>
        <v>3557</v>
      </c>
      <c r="O18">
        <f>SUM(H$17:H18)</f>
        <v>3209</v>
      </c>
      <c r="P18">
        <f t="shared" ref="P18:P28" si="3">MEDIAN(K18:O18)</f>
        <v>3209</v>
      </c>
      <c r="R18" t="s">
        <v>9</v>
      </c>
      <c r="S18">
        <f t="shared" si="2"/>
        <v>-225</v>
      </c>
      <c r="T18">
        <f t="shared" si="2"/>
        <v>260</v>
      </c>
      <c r="U18">
        <f t="shared" si="2"/>
        <v>-259</v>
      </c>
      <c r="V18">
        <f t="shared" si="2"/>
        <v>-343</v>
      </c>
      <c r="W18">
        <f t="shared" si="2"/>
        <v>348</v>
      </c>
      <c r="X18">
        <f t="shared" si="2"/>
        <v>0</v>
      </c>
    </row>
    <row r="19" spans="2:24" x14ac:dyDescent="0.25">
      <c r="B19" t="s">
        <v>10</v>
      </c>
      <c r="C19">
        <v>1539</v>
      </c>
      <c r="D19">
        <v>1397</v>
      </c>
      <c r="E19">
        <v>1380</v>
      </c>
      <c r="F19">
        <v>1345</v>
      </c>
      <c r="G19">
        <v>1487</v>
      </c>
      <c r="H19">
        <v>1449</v>
      </c>
      <c r="J19">
        <f>SUM(C$17:C19)</f>
        <v>4523</v>
      </c>
      <c r="K19">
        <f>SUM(D$17:D19)</f>
        <v>4866</v>
      </c>
      <c r="L19">
        <f>SUM(E$17:E19)</f>
        <v>4330</v>
      </c>
      <c r="M19">
        <f>SUM(F$17:F19)</f>
        <v>4211</v>
      </c>
      <c r="N19">
        <f>SUM(G$17:G19)</f>
        <v>5044</v>
      </c>
      <c r="O19">
        <f>SUM(H$17:H19)</f>
        <v>4658</v>
      </c>
      <c r="P19">
        <f t="shared" si="3"/>
        <v>4658</v>
      </c>
      <c r="R19" t="s">
        <v>10</v>
      </c>
      <c r="S19">
        <f t="shared" si="2"/>
        <v>-135</v>
      </c>
      <c r="T19">
        <f t="shared" si="2"/>
        <v>208</v>
      </c>
      <c r="U19">
        <f t="shared" si="2"/>
        <v>-328</v>
      </c>
      <c r="V19">
        <f t="shared" si="2"/>
        <v>-447</v>
      </c>
      <c r="W19">
        <f t="shared" si="2"/>
        <v>386</v>
      </c>
      <c r="X19">
        <f t="shared" si="2"/>
        <v>0</v>
      </c>
    </row>
    <row r="20" spans="2:24" x14ac:dyDescent="0.25">
      <c r="B20" t="s">
        <v>11</v>
      </c>
      <c r="C20">
        <v>1370</v>
      </c>
      <c r="D20">
        <v>1238</v>
      </c>
      <c r="E20">
        <v>1933</v>
      </c>
      <c r="F20">
        <v>1354</v>
      </c>
      <c r="G20">
        <v>1281</v>
      </c>
      <c r="H20">
        <v>1148</v>
      </c>
      <c r="J20">
        <f>SUM(C$17:C20)</f>
        <v>5893</v>
      </c>
      <c r="K20">
        <f>SUM(D$17:D20)</f>
        <v>6104</v>
      </c>
      <c r="L20">
        <f>SUM(E$17:E20)</f>
        <v>6263</v>
      </c>
      <c r="M20">
        <f>SUM(F$17:F20)</f>
        <v>5565</v>
      </c>
      <c r="N20">
        <f>SUM(G$17:G20)</f>
        <v>6325</v>
      </c>
      <c r="O20">
        <f>SUM(H$17:H20)</f>
        <v>5806</v>
      </c>
      <c r="P20">
        <f t="shared" si="3"/>
        <v>6104</v>
      </c>
      <c r="R20" t="s">
        <v>11</v>
      </c>
      <c r="S20">
        <f t="shared" si="2"/>
        <v>-211</v>
      </c>
      <c r="T20">
        <f t="shared" si="2"/>
        <v>0</v>
      </c>
      <c r="U20">
        <f t="shared" si="2"/>
        <v>159</v>
      </c>
      <c r="V20">
        <f t="shared" si="2"/>
        <v>-539</v>
      </c>
      <c r="W20">
        <f t="shared" si="2"/>
        <v>221</v>
      </c>
      <c r="X20">
        <f t="shared" si="2"/>
        <v>-298</v>
      </c>
    </row>
    <row r="21" spans="2:24" x14ac:dyDescent="0.25">
      <c r="B21" t="s">
        <v>12</v>
      </c>
      <c r="C21">
        <v>1381</v>
      </c>
      <c r="D21">
        <v>1180</v>
      </c>
      <c r="E21">
        <v>1444</v>
      </c>
      <c r="F21">
        <v>1349</v>
      </c>
      <c r="G21">
        <v>1166</v>
      </c>
      <c r="H21">
        <v>1360</v>
      </c>
      <c r="J21">
        <f>SUM(C$17:C21)</f>
        <v>7274</v>
      </c>
      <c r="K21">
        <f>SUM(D$17:D21)</f>
        <v>7284</v>
      </c>
      <c r="L21">
        <f>SUM(E$17:E21)</f>
        <v>7707</v>
      </c>
      <c r="M21">
        <f>SUM(F$17:F21)</f>
        <v>6914</v>
      </c>
      <c r="N21">
        <f>SUM(G$17:G21)</f>
        <v>7491</v>
      </c>
      <c r="O21">
        <f>SUM(H$17:H21)</f>
        <v>7166</v>
      </c>
      <c r="P21">
        <f t="shared" si="3"/>
        <v>7284</v>
      </c>
      <c r="R21" t="s">
        <v>12</v>
      </c>
      <c r="S21">
        <f t="shared" si="2"/>
        <v>-10</v>
      </c>
      <c r="T21">
        <f t="shared" si="2"/>
        <v>0</v>
      </c>
      <c r="U21">
        <f t="shared" si="2"/>
        <v>423</v>
      </c>
      <c r="V21">
        <f t="shared" si="2"/>
        <v>-370</v>
      </c>
      <c r="W21">
        <f t="shared" si="2"/>
        <v>207</v>
      </c>
      <c r="X21">
        <f t="shared" si="2"/>
        <v>-118</v>
      </c>
    </row>
    <row r="22" spans="2:24" x14ac:dyDescent="0.25">
      <c r="B22" t="s">
        <v>13</v>
      </c>
      <c r="C22">
        <v>1326</v>
      </c>
      <c r="D22">
        <v>1354</v>
      </c>
      <c r="E22">
        <v>1307</v>
      </c>
      <c r="F22">
        <v>1118</v>
      </c>
      <c r="G22">
        <v>1146</v>
      </c>
      <c r="H22">
        <v>1262</v>
      </c>
      <c r="J22">
        <f>SUM(C$17:C22)</f>
        <v>8600</v>
      </c>
      <c r="K22">
        <f>SUM(D$17:D22)</f>
        <v>8638</v>
      </c>
      <c r="L22">
        <f>SUM(E$17:E22)</f>
        <v>9014</v>
      </c>
      <c r="M22">
        <f>SUM(F$17:F22)</f>
        <v>8032</v>
      </c>
      <c r="N22">
        <f>SUM(G$17:G22)</f>
        <v>8637</v>
      </c>
      <c r="O22">
        <f>SUM(H$17:H22)</f>
        <v>8428</v>
      </c>
      <c r="P22">
        <f t="shared" si="3"/>
        <v>8637</v>
      </c>
      <c r="R22" t="s">
        <v>13</v>
      </c>
      <c r="S22">
        <f t="shared" si="2"/>
        <v>-37</v>
      </c>
      <c r="T22">
        <f t="shared" si="2"/>
        <v>1</v>
      </c>
      <c r="U22">
        <f t="shared" si="2"/>
        <v>377</v>
      </c>
      <c r="V22">
        <f t="shared" si="2"/>
        <v>-605</v>
      </c>
      <c r="W22">
        <f t="shared" si="2"/>
        <v>0</v>
      </c>
      <c r="X22">
        <f t="shared" si="2"/>
        <v>-209</v>
      </c>
    </row>
    <row r="23" spans="2:24" x14ac:dyDescent="0.25">
      <c r="B23" t="s">
        <v>14</v>
      </c>
      <c r="C23">
        <v>1328</v>
      </c>
      <c r="D23">
        <v>1224</v>
      </c>
      <c r="E23">
        <v>1256</v>
      </c>
      <c r="F23">
        <v>1243</v>
      </c>
      <c r="G23">
        <v>1149</v>
      </c>
      <c r="H23">
        <v>1178</v>
      </c>
      <c r="J23">
        <f>SUM(C$17:C23)</f>
        <v>9928</v>
      </c>
      <c r="K23">
        <f>SUM(D$17:D23)</f>
        <v>9862</v>
      </c>
      <c r="L23">
        <f>SUM(E$17:E23)</f>
        <v>10270</v>
      </c>
      <c r="M23">
        <f>SUM(F$17:F23)</f>
        <v>9275</v>
      </c>
      <c r="N23">
        <f>SUM(G$17:G23)</f>
        <v>9786</v>
      </c>
      <c r="O23">
        <f>SUM(H$17:H23)</f>
        <v>9606</v>
      </c>
      <c r="P23">
        <f t="shared" si="3"/>
        <v>9786</v>
      </c>
      <c r="R23" t="s">
        <v>14</v>
      </c>
      <c r="S23">
        <f t="shared" si="2"/>
        <v>142</v>
      </c>
      <c r="T23">
        <f t="shared" si="2"/>
        <v>76</v>
      </c>
      <c r="U23">
        <f t="shared" si="2"/>
        <v>484</v>
      </c>
      <c r="V23">
        <f t="shared" si="2"/>
        <v>-511</v>
      </c>
      <c r="W23">
        <f t="shared" si="2"/>
        <v>0</v>
      </c>
      <c r="X23">
        <f t="shared" si="2"/>
        <v>-180</v>
      </c>
    </row>
    <row r="24" spans="2:24" x14ac:dyDescent="0.25">
      <c r="B24" t="s">
        <v>15</v>
      </c>
      <c r="C24">
        <v>1396</v>
      </c>
      <c r="D24">
        <v>1418</v>
      </c>
      <c r="E24">
        <v>1174</v>
      </c>
      <c r="F24">
        <v>1166</v>
      </c>
      <c r="G24">
        <v>1230</v>
      </c>
      <c r="H24">
        <v>1172</v>
      </c>
      <c r="J24">
        <f>SUM(C$17:C24)</f>
        <v>11324</v>
      </c>
      <c r="K24">
        <f>SUM(D$17:D24)</f>
        <v>11280</v>
      </c>
      <c r="L24">
        <f>SUM(E$17:E24)</f>
        <v>11444</v>
      </c>
      <c r="M24">
        <f>SUM(F$17:F24)</f>
        <v>10441</v>
      </c>
      <c r="N24">
        <f>SUM(G$17:G24)</f>
        <v>11016</v>
      </c>
      <c r="O24">
        <f>SUM(H$17:H24)</f>
        <v>10778</v>
      </c>
      <c r="P24">
        <f t="shared" si="3"/>
        <v>11016</v>
      </c>
      <c r="R24" t="s">
        <v>15</v>
      </c>
      <c r="S24">
        <f t="shared" si="2"/>
        <v>308</v>
      </c>
      <c r="T24">
        <f t="shared" si="2"/>
        <v>264</v>
      </c>
      <c r="U24">
        <f t="shared" si="2"/>
        <v>428</v>
      </c>
      <c r="V24">
        <f t="shared" si="2"/>
        <v>-575</v>
      </c>
      <c r="W24">
        <f t="shared" si="2"/>
        <v>0</v>
      </c>
      <c r="X24">
        <f t="shared" si="2"/>
        <v>-238</v>
      </c>
    </row>
    <row r="25" spans="2:24" x14ac:dyDescent="0.25">
      <c r="B25" t="s">
        <v>16</v>
      </c>
      <c r="C25">
        <v>1352</v>
      </c>
      <c r="D25">
        <v>1652</v>
      </c>
      <c r="E25">
        <v>1384</v>
      </c>
      <c r="F25">
        <v>1200</v>
      </c>
      <c r="G25">
        <v>1095</v>
      </c>
      <c r="H25">
        <v>1163</v>
      </c>
      <c r="J25">
        <f>SUM(C$17:C25)</f>
        <v>12676</v>
      </c>
      <c r="K25">
        <f>SUM(D$17:D25)</f>
        <v>12932</v>
      </c>
      <c r="L25">
        <f>SUM(E$17:E25)</f>
        <v>12828</v>
      </c>
      <c r="M25">
        <f>SUM(F$17:F25)</f>
        <v>11641</v>
      </c>
      <c r="N25">
        <f>SUM(G$17:G25)</f>
        <v>12111</v>
      </c>
      <c r="O25">
        <f>SUM(H$17:H25)</f>
        <v>11941</v>
      </c>
      <c r="P25">
        <f t="shared" si="3"/>
        <v>12111</v>
      </c>
      <c r="R25" t="s">
        <v>16</v>
      </c>
      <c r="S25">
        <f t="shared" si="2"/>
        <v>565</v>
      </c>
      <c r="T25">
        <f t="shared" si="2"/>
        <v>821</v>
      </c>
      <c r="U25">
        <f t="shared" si="2"/>
        <v>717</v>
      </c>
      <c r="V25">
        <f t="shared" si="2"/>
        <v>-470</v>
      </c>
      <c r="W25">
        <f t="shared" si="2"/>
        <v>0</v>
      </c>
      <c r="X25">
        <f t="shared" si="2"/>
        <v>-170</v>
      </c>
    </row>
    <row r="26" spans="2:24" x14ac:dyDescent="0.25">
      <c r="B26" t="s">
        <v>17</v>
      </c>
      <c r="C26">
        <v>1380</v>
      </c>
      <c r="D26">
        <v>1365</v>
      </c>
      <c r="E26">
        <v>1504</v>
      </c>
      <c r="F26">
        <v>1302</v>
      </c>
      <c r="G26">
        <v>1347</v>
      </c>
      <c r="H26">
        <v>1333</v>
      </c>
      <c r="J26">
        <f>SUM(C$17:C26)</f>
        <v>14056</v>
      </c>
      <c r="K26">
        <f>SUM(D$17:D26)</f>
        <v>14297</v>
      </c>
      <c r="L26">
        <f>SUM(E$17:E26)</f>
        <v>14332</v>
      </c>
      <c r="M26">
        <f>SUM(F$17:F26)</f>
        <v>12943</v>
      </c>
      <c r="N26">
        <f>SUM(G$17:G26)</f>
        <v>13458</v>
      </c>
      <c r="O26">
        <f>SUM(H$17:H26)</f>
        <v>13274</v>
      </c>
      <c r="P26">
        <f t="shared" si="3"/>
        <v>13458</v>
      </c>
      <c r="R26" t="s">
        <v>17</v>
      </c>
      <c r="S26">
        <f t="shared" si="2"/>
        <v>598</v>
      </c>
      <c r="T26">
        <f t="shared" si="2"/>
        <v>839</v>
      </c>
      <c r="U26">
        <f t="shared" si="2"/>
        <v>874</v>
      </c>
      <c r="V26">
        <f t="shared" si="2"/>
        <v>-515</v>
      </c>
      <c r="W26">
        <f t="shared" si="2"/>
        <v>0</v>
      </c>
      <c r="X26">
        <f t="shared" si="2"/>
        <v>-184</v>
      </c>
    </row>
    <row r="27" spans="2:24" x14ac:dyDescent="0.25">
      <c r="B27" t="s">
        <v>18</v>
      </c>
      <c r="C27">
        <v>1596</v>
      </c>
      <c r="D27">
        <v>1739</v>
      </c>
      <c r="E27">
        <v>1626</v>
      </c>
      <c r="F27">
        <v>1396</v>
      </c>
      <c r="G27">
        <v>1231</v>
      </c>
      <c r="H27">
        <v>1403</v>
      </c>
      <c r="J27">
        <f>SUM(C$17:C27)</f>
        <v>15652</v>
      </c>
      <c r="K27">
        <f>SUM(D$17:D27)</f>
        <v>16036</v>
      </c>
      <c r="L27">
        <f>SUM(E$17:E27)</f>
        <v>15958</v>
      </c>
      <c r="M27">
        <f>SUM(F$17:F27)</f>
        <v>14339</v>
      </c>
      <c r="N27">
        <f>SUM(G$17:G27)</f>
        <v>14689</v>
      </c>
      <c r="O27">
        <f>SUM(H$17:H27)</f>
        <v>14677</v>
      </c>
      <c r="P27">
        <f t="shared" si="3"/>
        <v>14689</v>
      </c>
      <c r="R27" t="s">
        <v>18</v>
      </c>
      <c r="S27">
        <f t="shared" si="2"/>
        <v>963</v>
      </c>
      <c r="T27">
        <f t="shared" si="2"/>
        <v>1347</v>
      </c>
      <c r="U27">
        <f t="shared" si="2"/>
        <v>1269</v>
      </c>
      <c r="V27">
        <f t="shared" si="2"/>
        <v>-350</v>
      </c>
      <c r="W27">
        <f t="shared" si="2"/>
        <v>0</v>
      </c>
      <c r="X27">
        <f t="shared" si="2"/>
        <v>-12</v>
      </c>
    </row>
    <row r="28" spans="2:24" x14ac:dyDescent="0.25">
      <c r="B28" t="s">
        <v>19</v>
      </c>
      <c r="C28">
        <v>1507</v>
      </c>
      <c r="D28">
        <v>1522</v>
      </c>
      <c r="E28">
        <v>1656</v>
      </c>
      <c r="F28">
        <v>1419</v>
      </c>
      <c r="G28">
        <v>1233</v>
      </c>
      <c r="H28">
        <v>1359</v>
      </c>
      <c r="J28">
        <f>SUM(C$17:C28)</f>
        <v>17159</v>
      </c>
      <c r="K28">
        <f>SUM(D$17:D28)</f>
        <v>17558</v>
      </c>
      <c r="L28">
        <f>SUM(E$17:E28)</f>
        <v>17614</v>
      </c>
      <c r="M28">
        <f>SUM(F$17:F28)</f>
        <v>15758</v>
      </c>
      <c r="N28">
        <f>SUM(G$17:G28)</f>
        <v>15922</v>
      </c>
      <c r="O28">
        <f>SUM(H$17:H28)</f>
        <v>16036</v>
      </c>
      <c r="P28">
        <f t="shared" si="3"/>
        <v>16036</v>
      </c>
      <c r="R28" t="s">
        <v>19</v>
      </c>
      <c r="S28">
        <f t="shared" si="2"/>
        <v>1123</v>
      </c>
      <c r="T28">
        <f t="shared" si="2"/>
        <v>1522</v>
      </c>
      <c r="U28">
        <f t="shared" si="2"/>
        <v>1578</v>
      </c>
      <c r="V28">
        <f t="shared" si="2"/>
        <v>-278</v>
      </c>
      <c r="W28">
        <f t="shared" si="2"/>
        <v>-114</v>
      </c>
      <c r="X28">
        <f t="shared" si="2"/>
        <v>0</v>
      </c>
    </row>
    <row r="31" spans="2:24" x14ac:dyDescent="0.25">
      <c r="B31" s="3" t="s">
        <v>36</v>
      </c>
    </row>
    <row r="32" spans="2:24" x14ac:dyDescent="0.25">
      <c r="B32" s="3" t="s">
        <v>37</v>
      </c>
    </row>
  </sheetData>
  <hyperlinks>
    <hyperlink ref="A1" location="home!A1" display="home" xr:uid="{BC781FE5-A66C-4616-A105-805449314E84}"/>
    <hyperlink ref="B31" r:id="rId1" xr:uid="{2AC19B78-5568-42FC-A3E8-4D4FF54D25F1}"/>
    <hyperlink ref="B32" r:id="rId2" xr:uid="{8E3FEFD0-FFE7-474A-9557-27A450D6F934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1C937-84BD-4D43-B7ED-14092ED7F9F6}">
  <dimension ref="A1:AA31"/>
  <sheetViews>
    <sheetView workbookViewId="0">
      <selection activeCell="B17" sqref="B17:B28"/>
    </sheetView>
  </sheetViews>
  <sheetFormatPr baseColWidth="10" defaultRowHeight="15" x14ac:dyDescent="0.25"/>
  <sheetData>
    <row r="1" spans="1:27" x14ac:dyDescent="0.25">
      <c r="A1" s="3" t="s">
        <v>59</v>
      </c>
      <c r="B1" t="s">
        <v>23</v>
      </c>
      <c r="C1" t="s">
        <v>129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129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129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</row>
    <row r="2" spans="1:27" x14ac:dyDescent="0.25">
      <c r="B2" t="s">
        <v>8</v>
      </c>
      <c r="C2">
        <v>2794</v>
      </c>
      <c r="D2">
        <v>3894</v>
      </c>
      <c r="E2">
        <v>3636</v>
      </c>
      <c r="F2">
        <v>4108</v>
      </c>
      <c r="G2">
        <v>4186</v>
      </c>
      <c r="H2">
        <v>4262</v>
      </c>
      <c r="I2">
        <v>4271</v>
      </c>
      <c r="K2">
        <f>SUM(C$2:C2)</f>
        <v>2794</v>
      </c>
      <c r="L2">
        <f>SUM(D$2:D2)</f>
        <v>3894</v>
      </c>
      <c r="M2">
        <f>SUM(E$2:E2)</f>
        <v>3636</v>
      </c>
      <c r="N2">
        <f>SUM(F$2:F2)</f>
        <v>4108</v>
      </c>
      <c r="O2">
        <f>SUM(G$2:G2)</f>
        <v>4186</v>
      </c>
      <c r="P2">
        <f>SUM(H$2:H2)</f>
        <v>4262</v>
      </c>
      <c r="Q2">
        <f>SUM(I$2:I2)</f>
        <v>4271</v>
      </c>
      <c r="R2">
        <f>MEDIAN(M2:Q2)</f>
        <v>4186</v>
      </c>
      <c r="T2" t="s">
        <v>8</v>
      </c>
      <c r="U2">
        <f t="shared" ref="U2:AA13" si="0">K2-$R2</f>
        <v>-1392</v>
      </c>
      <c r="V2">
        <f t="shared" si="0"/>
        <v>-292</v>
      </c>
      <c r="W2">
        <f t="shared" si="0"/>
        <v>-550</v>
      </c>
      <c r="X2">
        <f t="shared" si="0"/>
        <v>-78</v>
      </c>
      <c r="Y2">
        <f t="shared" si="0"/>
        <v>0</v>
      </c>
      <c r="Z2">
        <f t="shared" si="0"/>
        <v>76</v>
      </c>
      <c r="AA2">
        <f t="shared" si="0"/>
        <v>85</v>
      </c>
    </row>
    <row r="3" spans="1:27" x14ac:dyDescent="0.25">
      <c r="B3" t="s">
        <v>9</v>
      </c>
      <c r="D3">
        <v>3525</v>
      </c>
      <c r="E3">
        <v>3439</v>
      </c>
      <c r="F3">
        <v>3777</v>
      </c>
      <c r="G3">
        <v>3731</v>
      </c>
      <c r="H3">
        <v>3843</v>
      </c>
      <c r="I3">
        <v>3956</v>
      </c>
      <c r="L3">
        <f>SUM(D$2:D3)</f>
        <v>7419</v>
      </c>
      <c r="M3">
        <f>SUM(E$2:E3)</f>
        <v>7075</v>
      </c>
      <c r="N3">
        <f>SUM(F$2:F3)</f>
        <v>7885</v>
      </c>
      <c r="O3">
        <f>SUM(G$2:G3)</f>
        <v>7917</v>
      </c>
      <c r="P3">
        <f>SUM(H$2:H3)</f>
        <v>8105</v>
      </c>
      <c r="Q3">
        <f>SUM(I$2:I3)</f>
        <v>8227</v>
      </c>
      <c r="R3">
        <f t="shared" ref="R3:R13" si="1">MEDIAN(M3:Q3)</f>
        <v>7917</v>
      </c>
      <c r="T3" t="s">
        <v>9</v>
      </c>
      <c r="V3">
        <f t="shared" si="0"/>
        <v>-498</v>
      </c>
      <c r="W3">
        <f t="shared" si="0"/>
        <v>-842</v>
      </c>
      <c r="X3">
        <f t="shared" si="0"/>
        <v>-32</v>
      </c>
      <c r="Y3">
        <f t="shared" si="0"/>
        <v>0</v>
      </c>
      <c r="Z3">
        <f t="shared" si="0"/>
        <v>188</v>
      </c>
      <c r="AA3">
        <f t="shared" si="0"/>
        <v>310</v>
      </c>
    </row>
    <row r="4" spans="1:27" x14ac:dyDescent="0.25">
      <c r="B4" t="s">
        <v>10</v>
      </c>
      <c r="D4">
        <v>3929</v>
      </c>
      <c r="E4">
        <v>3952</v>
      </c>
      <c r="F4">
        <v>3992</v>
      </c>
      <c r="G4">
        <v>4147</v>
      </c>
      <c r="H4">
        <v>4108</v>
      </c>
      <c r="I4">
        <v>4435</v>
      </c>
      <c r="L4">
        <f>SUM(D$2:D4)</f>
        <v>11348</v>
      </c>
      <c r="M4">
        <f>SUM(E$2:E4)</f>
        <v>11027</v>
      </c>
      <c r="N4">
        <f>SUM(F$2:F4)</f>
        <v>11877</v>
      </c>
      <c r="O4">
        <f>SUM(G$2:G4)</f>
        <v>12064</v>
      </c>
      <c r="P4">
        <f>SUM(H$2:H4)</f>
        <v>12213</v>
      </c>
      <c r="Q4">
        <f>SUM(I$2:I4)</f>
        <v>12662</v>
      </c>
      <c r="R4">
        <f t="shared" si="1"/>
        <v>12064</v>
      </c>
      <c r="T4" t="s">
        <v>10</v>
      </c>
      <c r="V4">
        <f t="shared" si="0"/>
        <v>-716</v>
      </c>
      <c r="W4">
        <f t="shared" si="0"/>
        <v>-1037</v>
      </c>
      <c r="X4">
        <f t="shared" si="0"/>
        <v>-187</v>
      </c>
      <c r="Y4">
        <f t="shared" si="0"/>
        <v>0</v>
      </c>
      <c r="Z4">
        <f t="shared" si="0"/>
        <v>149</v>
      </c>
      <c r="AA4">
        <f t="shared" si="0"/>
        <v>598</v>
      </c>
    </row>
    <row r="5" spans="1:27" x14ac:dyDescent="0.25">
      <c r="B5" t="s">
        <v>11</v>
      </c>
      <c r="D5">
        <v>3740</v>
      </c>
      <c r="E5">
        <v>3734</v>
      </c>
      <c r="F5">
        <v>3844</v>
      </c>
      <c r="G5">
        <v>4038</v>
      </c>
      <c r="H5">
        <v>4178</v>
      </c>
      <c r="I5">
        <v>4253</v>
      </c>
      <c r="L5">
        <f>SUM(D$2:D5)</f>
        <v>15088</v>
      </c>
      <c r="M5">
        <f>SUM(E$2:E5)</f>
        <v>14761</v>
      </c>
      <c r="N5">
        <f>SUM(F$2:F5)</f>
        <v>15721</v>
      </c>
      <c r="O5">
        <f>SUM(G$2:G5)</f>
        <v>16102</v>
      </c>
      <c r="P5">
        <f>SUM(H$2:H5)</f>
        <v>16391</v>
      </c>
      <c r="Q5">
        <f>SUM(I$2:I5)</f>
        <v>16915</v>
      </c>
      <c r="R5">
        <f t="shared" si="1"/>
        <v>16102</v>
      </c>
      <c r="T5" t="s">
        <v>11</v>
      </c>
      <c r="V5">
        <f t="shared" si="0"/>
        <v>-1014</v>
      </c>
      <c r="W5">
        <f t="shared" si="0"/>
        <v>-1341</v>
      </c>
      <c r="X5">
        <f t="shared" si="0"/>
        <v>-381</v>
      </c>
      <c r="Y5">
        <f t="shared" si="0"/>
        <v>0</v>
      </c>
      <c r="Z5">
        <f t="shared" si="0"/>
        <v>289</v>
      </c>
      <c r="AA5">
        <f t="shared" si="0"/>
        <v>813</v>
      </c>
    </row>
    <row r="6" spans="1:27" x14ac:dyDescent="0.25">
      <c r="B6" t="s">
        <v>12</v>
      </c>
      <c r="D6">
        <v>3824</v>
      </c>
      <c r="E6">
        <v>4005</v>
      </c>
      <c r="F6">
        <v>3884</v>
      </c>
      <c r="G6">
        <v>4246</v>
      </c>
      <c r="H6">
        <v>4403</v>
      </c>
      <c r="I6">
        <v>4437</v>
      </c>
      <c r="L6">
        <f>SUM(D$2:D6)</f>
        <v>18912</v>
      </c>
      <c r="M6">
        <f>SUM(E$2:E6)</f>
        <v>18766</v>
      </c>
      <c r="N6">
        <f>SUM(F$2:F6)</f>
        <v>19605</v>
      </c>
      <c r="O6">
        <f>SUM(G$2:G6)</f>
        <v>20348</v>
      </c>
      <c r="P6">
        <f>SUM(H$2:H6)</f>
        <v>20794</v>
      </c>
      <c r="Q6">
        <f>SUM(I$2:I6)</f>
        <v>21352</v>
      </c>
      <c r="R6">
        <f t="shared" si="1"/>
        <v>20348</v>
      </c>
      <c r="T6" t="s">
        <v>12</v>
      </c>
      <c r="V6">
        <f t="shared" si="0"/>
        <v>-1436</v>
      </c>
      <c r="W6">
        <f t="shared" si="0"/>
        <v>-1582</v>
      </c>
      <c r="X6">
        <f t="shared" si="0"/>
        <v>-743</v>
      </c>
      <c r="Y6">
        <f t="shared" si="0"/>
        <v>0</v>
      </c>
      <c r="Z6">
        <f t="shared" si="0"/>
        <v>446</v>
      </c>
      <c r="AA6">
        <f t="shared" si="0"/>
        <v>1004</v>
      </c>
    </row>
    <row r="7" spans="1:27" x14ac:dyDescent="0.25">
      <c r="B7" t="s">
        <v>13</v>
      </c>
      <c r="D7">
        <v>3890</v>
      </c>
      <c r="E7">
        <v>4003</v>
      </c>
      <c r="F7">
        <v>4073</v>
      </c>
      <c r="G7">
        <v>4115</v>
      </c>
      <c r="H7">
        <v>4338</v>
      </c>
      <c r="I7">
        <v>4471</v>
      </c>
      <c r="L7">
        <f>SUM(D$2:D7)</f>
        <v>22802</v>
      </c>
      <c r="M7">
        <f>SUM(E$2:E7)</f>
        <v>22769</v>
      </c>
      <c r="N7">
        <f>SUM(F$2:F7)</f>
        <v>23678</v>
      </c>
      <c r="O7">
        <f>SUM(G$2:G7)</f>
        <v>24463</v>
      </c>
      <c r="P7">
        <f>SUM(H$2:H7)</f>
        <v>25132</v>
      </c>
      <c r="Q7">
        <f>SUM(I$2:I7)</f>
        <v>25823</v>
      </c>
      <c r="R7">
        <f t="shared" si="1"/>
        <v>24463</v>
      </c>
      <c r="T7" t="s">
        <v>13</v>
      </c>
      <c r="V7">
        <f t="shared" si="0"/>
        <v>-1661</v>
      </c>
      <c r="W7">
        <f t="shared" si="0"/>
        <v>-1694</v>
      </c>
      <c r="X7">
        <f t="shared" si="0"/>
        <v>-785</v>
      </c>
      <c r="Y7">
        <f t="shared" si="0"/>
        <v>0</v>
      </c>
      <c r="Z7">
        <f t="shared" si="0"/>
        <v>669</v>
      </c>
      <c r="AA7">
        <f t="shared" si="0"/>
        <v>1360</v>
      </c>
    </row>
    <row r="8" spans="1:27" x14ac:dyDescent="0.25">
      <c r="B8" t="s">
        <v>14</v>
      </c>
      <c r="D8">
        <v>4025</v>
      </c>
      <c r="E8">
        <v>4429</v>
      </c>
      <c r="F8">
        <v>4266</v>
      </c>
      <c r="G8">
        <v>4493</v>
      </c>
      <c r="H8">
        <v>4578</v>
      </c>
      <c r="I8">
        <v>4736</v>
      </c>
      <c r="L8">
        <f>SUM(D$2:D8)</f>
        <v>26827</v>
      </c>
      <c r="M8">
        <f>SUM(E$2:E8)</f>
        <v>27198</v>
      </c>
      <c r="N8">
        <f>SUM(F$2:F8)</f>
        <v>27944</v>
      </c>
      <c r="O8">
        <f>SUM(G$2:G8)</f>
        <v>28956</v>
      </c>
      <c r="P8">
        <f>SUM(H$2:H8)</f>
        <v>29710</v>
      </c>
      <c r="Q8">
        <f>SUM(I$2:I8)</f>
        <v>30559</v>
      </c>
      <c r="R8">
        <f t="shared" si="1"/>
        <v>28956</v>
      </c>
      <c r="T8" t="s">
        <v>14</v>
      </c>
      <c r="V8">
        <f t="shared" si="0"/>
        <v>-2129</v>
      </c>
      <c r="W8">
        <f t="shared" si="0"/>
        <v>-1758</v>
      </c>
      <c r="X8">
        <f t="shared" si="0"/>
        <v>-1012</v>
      </c>
      <c r="Y8">
        <f t="shared" si="0"/>
        <v>0</v>
      </c>
      <c r="Z8">
        <f t="shared" si="0"/>
        <v>754</v>
      </c>
      <c r="AA8">
        <f t="shared" si="0"/>
        <v>1603</v>
      </c>
    </row>
    <row r="9" spans="1:27" x14ac:dyDescent="0.25">
      <c r="B9" t="s">
        <v>15</v>
      </c>
      <c r="D9">
        <v>4154</v>
      </c>
      <c r="E9">
        <v>4326</v>
      </c>
      <c r="F9">
        <v>4067</v>
      </c>
      <c r="G9">
        <v>4357</v>
      </c>
      <c r="H9">
        <v>4413</v>
      </c>
      <c r="I9">
        <v>4764</v>
      </c>
      <c r="L9">
        <f>SUM(D$2:D9)</f>
        <v>30981</v>
      </c>
      <c r="M9">
        <f>SUM(E$2:E9)</f>
        <v>31524</v>
      </c>
      <c r="N9">
        <f>SUM(F$2:F9)</f>
        <v>32011</v>
      </c>
      <c r="O9">
        <f>SUM(G$2:G9)</f>
        <v>33313</v>
      </c>
      <c r="P9">
        <f>SUM(H$2:H9)</f>
        <v>34123</v>
      </c>
      <c r="Q9">
        <f>SUM(I$2:I9)</f>
        <v>35323</v>
      </c>
      <c r="R9">
        <f t="shared" si="1"/>
        <v>33313</v>
      </c>
      <c r="T9" t="s">
        <v>15</v>
      </c>
      <c r="V9">
        <f t="shared" si="0"/>
        <v>-2332</v>
      </c>
      <c r="W9">
        <f t="shared" si="0"/>
        <v>-1789</v>
      </c>
      <c r="X9">
        <f t="shared" si="0"/>
        <v>-1302</v>
      </c>
      <c r="Y9">
        <f t="shared" si="0"/>
        <v>0</v>
      </c>
      <c r="Z9">
        <f t="shared" si="0"/>
        <v>810</v>
      </c>
      <c r="AA9">
        <f t="shared" si="0"/>
        <v>2010</v>
      </c>
    </row>
    <row r="10" spans="1:27" x14ac:dyDescent="0.25">
      <c r="B10" t="s">
        <v>16</v>
      </c>
      <c r="D10">
        <v>4048</v>
      </c>
      <c r="E10">
        <v>4323</v>
      </c>
      <c r="F10">
        <v>4100</v>
      </c>
      <c r="G10">
        <v>4340</v>
      </c>
      <c r="H10">
        <v>4322</v>
      </c>
      <c r="I10">
        <v>4526</v>
      </c>
      <c r="L10">
        <f>SUM(D$2:D10)</f>
        <v>35029</v>
      </c>
      <c r="M10">
        <f>SUM(E$2:E10)</f>
        <v>35847</v>
      </c>
      <c r="N10">
        <f>SUM(F$2:F10)</f>
        <v>36111</v>
      </c>
      <c r="O10">
        <f>SUM(G$2:G10)</f>
        <v>37653</v>
      </c>
      <c r="P10">
        <f>SUM(H$2:H10)</f>
        <v>38445</v>
      </c>
      <c r="Q10">
        <f>SUM(I$2:I10)</f>
        <v>39849</v>
      </c>
      <c r="R10">
        <f t="shared" si="1"/>
        <v>37653</v>
      </c>
      <c r="T10" t="s">
        <v>16</v>
      </c>
      <c r="V10">
        <f t="shared" si="0"/>
        <v>-2624</v>
      </c>
      <c r="W10">
        <f t="shared" si="0"/>
        <v>-1806</v>
      </c>
      <c r="X10">
        <f t="shared" si="0"/>
        <v>-1542</v>
      </c>
      <c r="Y10">
        <f t="shared" si="0"/>
        <v>0</v>
      </c>
      <c r="Z10">
        <f t="shared" si="0"/>
        <v>792</v>
      </c>
      <c r="AA10">
        <f t="shared" si="0"/>
        <v>2196</v>
      </c>
    </row>
    <row r="11" spans="1:27" x14ac:dyDescent="0.25">
      <c r="B11" t="s">
        <v>17</v>
      </c>
      <c r="D11">
        <v>4024</v>
      </c>
      <c r="E11">
        <v>4302</v>
      </c>
      <c r="F11">
        <v>4138</v>
      </c>
      <c r="G11">
        <v>4184</v>
      </c>
      <c r="H11">
        <v>4379</v>
      </c>
      <c r="I11">
        <v>4476</v>
      </c>
      <c r="L11">
        <f>SUM(D$2:D11)</f>
        <v>39053</v>
      </c>
      <c r="M11">
        <f>SUM(E$2:E11)</f>
        <v>40149</v>
      </c>
      <c r="N11">
        <f>SUM(F$2:F11)</f>
        <v>40249</v>
      </c>
      <c r="O11">
        <f>SUM(G$2:G11)</f>
        <v>41837</v>
      </c>
      <c r="P11">
        <f>SUM(H$2:H11)</f>
        <v>42824</v>
      </c>
      <c r="Q11">
        <f>SUM(I$2:I11)</f>
        <v>44325</v>
      </c>
      <c r="R11">
        <f t="shared" si="1"/>
        <v>41837</v>
      </c>
      <c r="T11" t="s">
        <v>17</v>
      </c>
      <c r="V11">
        <f t="shared" si="0"/>
        <v>-2784</v>
      </c>
      <c r="W11">
        <f t="shared" si="0"/>
        <v>-1688</v>
      </c>
      <c r="X11">
        <f t="shared" si="0"/>
        <v>-1588</v>
      </c>
      <c r="Y11">
        <f t="shared" si="0"/>
        <v>0</v>
      </c>
      <c r="Z11">
        <f t="shared" si="0"/>
        <v>987</v>
      </c>
      <c r="AA11">
        <f t="shared" si="0"/>
        <v>2488</v>
      </c>
    </row>
    <row r="12" spans="1:27" x14ac:dyDescent="0.25">
      <c r="B12" t="s">
        <v>18</v>
      </c>
      <c r="D12">
        <v>3717</v>
      </c>
      <c r="E12">
        <v>4042</v>
      </c>
      <c r="F12">
        <v>3698</v>
      </c>
      <c r="G12">
        <v>3813</v>
      </c>
      <c r="H12">
        <v>4228</v>
      </c>
      <c r="I12">
        <v>4328</v>
      </c>
      <c r="L12">
        <f>SUM(D$2:D12)</f>
        <v>42770</v>
      </c>
      <c r="M12">
        <f>SUM(E$2:E12)</f>
        <v>44191</v>
      </c>
      <c r="N12">
        <f>SUM(F$2:F12)</f>
        <v>43947</v>
      </c>
      <c r="O12">
        <f>SUM(G$2:G12)</f>
        <v>45650</v>
      </c>
      <c r="P12">
        <f>SUM(H$2:H12)</f>
        <v>47052</v>
      </c>
      <c r="Q12">
        <f>SUM(I$2:I12)</f>
        <v>48653</v>
      </c>
      <c r="R12">
        <f t="shared" si="1"/>
        <v>45650</v>
      </c>
      <c r="T12" t="s">
        <v>18</v>
      </c>
      <c r="V12">
        <f t="shared" si="0"/>
        <v>-2880</v>
      </c>
      <c r="W12">
        <f t="shared" si="0"/>
        <v>-1459</v>
      </c>
      <c r="X12">
        <f t="shared" si="0"/>
        <v>-1703</v>
      </c>
      <c r="Y12">
        <f t="shared" si="0"/>
        <v>0</v>
      </c>
      <c r="Z12">
        <f t="shared" si="0"/>
        <v>1402</v>
      </c>
      <c r="AA12">
        <f t="shared" si="0"/>
        <v>3003</v>
      </c>
    </row>
    <row r="13" spans="1:27" x14ac:dyDescent="0.25">
      <c r="B13" t="s">
        <v>19</v>
      </c>
      <c r="D13">
        <v>3756</v>
      </c>
      <c r="E13">
        <v>3916</v>
      </c>
      <c r="F13">
        <v>3693</v>
      </c>
      <c r="G13">
        <v>3819</v>
      </c>
      <c r="H13">
        <v>4255</v>
      </c>
      <c r="I13">
        <v>4289</v>
      </c>
      <c r="L13">
        <f>SUM(D$2:D13)</f>
        <v>46526</v>
      </c>
      <c r="M13">
        <f>SUM(E$2:E13)</f>
        <v>48107</v>
      </c>
      <c r="N13">
        <f>SUM(F$2:F13)</f>
        <v>47640</v>
      </c>
      <c r="O13">
        <f>SUM(G$2:G13)</f>
        <v>49469</v>
      </c>
      <c r="P13">
        <f>SUM(H$2:H13)</f>
        <v>51307</v>
      </c>
      <c r="Q13">
        <f>SUM(I$2:I13)</f>
        <v>52942</v>
      </c>
      <c r="R13">
        <f t="shared" si="1"/>
        <v>49469</v>
      </c>
      <c r="T13" t="s">
        <v>19</v>
      </c>
      <c r="V13">
        <f t="shared" si="0"/>
        <v>-2943</v>
      </c>
      <c r="W13">
        <f t="shared" si="0"/>
        <v>-1362</v>
      </c>
      <c r="X13">
        <f t="shared" si="0"/>
        <v>-1829</v>
      </c>
      <c r="Y13">
        <f t="shared" si="0"/>
        <v>0</v>
      </c>
      <c r="Z13">
        <f t="shared" si="0"/>
        <v>1838</v>
      </c>
      <c r="AA13">
        <f t="shared" si="0"/>
        <v>3473</v>
      </c>
    </row>
    <row r="16" spans="1:27" x14ac:dyDescent="0.25">
      <c r="B16" t="s">
        <v>22</v>
      </c>
      <c r="C16" t="s">
        <v>129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129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129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 x14ac:dyDescent="0.25">
      <c r="B17" t="s">
        <v>8</v>
      </c>
      <c r="C17">
        <v>7314</v>
      </c>
      <c r="D17">
        <v>5604</v>
      </c>
      <c r="E17">
        <v>6429</v>
      </c>
      <c r="F17">
        <v>5725</v>
      </c>
      <c r="G17">
        <v>5834</v>
      </c>
      <c r="H17">
        <v>7552</v>
      </c>
      <c r="I17">
        <v>5643</v>
      </c>
      <c r="K17">
        <f>SUM(C$17:C17)</f>
        <v>7314</v>
      </c>
      <c r="L17">
        <f>SUM(D$17:D17)</f>
        <v>5604</v>
      </c>
      <c r="M17">
        <f>SUM(E$17:E17)</f>
        <v>6429</v>
      </c>
      <c r="N17">
        <f>SUM(F$17:F17)</f>
        <v>5725</v>
      </c>
      <c r="O17">
        <f>SUM(G$17:G17)</f>
        <v>5834</v>
      </c>
      <c r="P17">
        <f>SUM(H$17:H17)</f>
        <v>7552</v>
      </c>
      <c r="Q17">
        <f>SUM(I$17:I17)</f>
        <v>5643</v>
      </c>
      <c r="R17">
        <f>MEDIAN(M17:Q17)</f>
        <v>5834</v>
      </c>
      <c r="T17" t="s">
        <v>8</v>
      </c>
      <c r="U17">
        <f t="shared" ref="U17:AA28" si="2">K17-$R17</f>
        <v>1480</v>
      </c>
      <c r="V17">
        <f t="shared" si="2"/>
        <v>-230</v>
      </c>
      <c r="W17">
        <f t="shared" si="2"/>
        <v>595</v>
      </c>
      <c r="X17">
        <f t="shared" si="2"/>
        <v>-109</v>
      </c>
      <c r="Y17">
        <f t="shared" si="2"/>
        <v>0</v>
      </c>
      <c r="Z17">
        <f t="shared" si="2"/>
        <v>1718</v>
      </c>
      <c r="AA17">
        <f t="shared" si="2"/>
        <v>-191</v>
      </c>
    </row>
    <row r="18" spans="2:27" x14ac:dyDescent="0.25">
      <c r="B18" t="s">
        <v>9</v>
      </c>
      <c r="D18">
        <v>4842</v>
      </c>
      <c r="E18">
        <v>5665</v>
      </c>
      <c r="F18">
        <v>4715</v>
      </c>
      <c r="G18">
        <v>4835</v>
      </c>
      <c r="H18">
        <v>5049</v>
      </c>
      <c r="I18">
        <v>4904</v>
      </c>
      <c r="L18">
        <f>SUM(D$17:D18)</f>
        <v>10446</v>
      </c>
      <c r="M18">
        <f>SUM(E$17:E18)</f>
        <v>12094</v>
      </c>
      <c r="N18">
        <f>SUM(F$17:F18)</f>
        <v>10440</v>
      </c>
      <c r="O18">
        <f>SUM(G$17:G18)</f>
        <v>10669</v>
      </c>
      <c r="P18">
        <f>SUM(H$17:H18)</f>
        <v>12601</v>
      </c>
      <c r="Q18">
        <f>SUM(I$17:I18)</f>
        <v>10547</v>
      </c>
      <c r="R18">
        <f t="shared" ref="R18:R28" si="3">MEDIAN(M18:Q18)</f>
        <v>10669</v>
      </c>
      <c r="T18" t="s">
        <v>9</v>
      </c>
      <c r="V18">
        <f t="shared" si="2"/>
        <v>-223</v>
      </c>
      <c r="W18">
        <f t="shared" si="2"/>
        <v>1425</v>
      </c>
      <c r="X18">
        <f t="shared" si="2"/>
        <v>-229</v>
      </c>
      <c r="Y18">
        <f t="shared" si="2"/>
        <v>0</v>
      </c>
      <c r="Z18">
        <f t="shared" si="2"/>
        <v>1932</v>
      </c>
      <c r="AA18">
        <f t="shared" si="2"/>
        <v>-122</v>
      </c>
    </row>
    <row r="19" spans="2:27" x14ac:dyDescent="0.25">
      <c r="B19" t="s">
        <v>10</v>
      </c>
      <c r="D19">
        <v>5746</v>
      </c>
      <c r="E19">
        <v>5277</v>
      </c>
      <c r="F19">
        <v>5521</v>
      </c>
      <c r="G19">
        <v>4637</v>
      </c>
      <c r="H19">
        <v>5170</v>
      </c>
      <c r="I19">
        <v>5164</v>
      </c>
      <c r="L19">
        <f>SUM(D$17:D19)</f>
        <v>16192</v>
      </c>
      <c r="M19">
        <f>SUM(E$17:E19)</f>
        <v>17371</v>
      </c>
      <c r="N19">
        <f>SUM(F$17:F19)</f>
        <v>15961</v>
      </c>
      <c r="O19">
        <f>SUM(G$17:G19)</f>
        <v>15306</v>
      </c>
      <c r="P19">
        <f>SUM(H$17:H19)</f>
        <v>17771</v>
      </c>
      <c r="Q19">
        <f>SUM(I$17:I19)</f>
        <v>15711</v>
      </c>
      <c r="R19">
        <f t="shared" si="3"/>
        <v>15961</v>
      </c>
      <c r="T19" t="s">
        <v>10</v>
      </c>
      <c r="V19">
        <f t="shared" si="2"/>
        <v>231</v>
      </c>
      <c r="W19">
        <f t="shared" si="2"/>
        <v>1410</v>
      </c>
      <c r="X19">
        <f t="shared" si="2"/>
        <v>0</v>
      </c>
      <c r="Y19">
        <f t="shared" si="2"/>
        <v>-655</v>
      </c>
      <c r="Z19">
        <f t="shared" si="2"/>
        <v>1810</v>
      </c>
      <c r="AA19">
        <f t="shared" si="2"/>
        <v>-250</v>
      </c>
    </row>
    <row r="20" spans="2:27" x14ac:dyDescent="0.25">
      <c r="B20" t="s">
        <v>11</v>
      </c>
      <c r="D20">
        <v>5028</v>
      </c>
      <c r="E20">
        <v>4583</v>
      </c>
      <c r="F20">
        <v>7957</v>
      </c>
      <c r="G20">
        <v>4666</v>
      </c>
      <c r="H20">
        <v>4793</v>
      </c>
      <c r="I20">
        <v>4297</v>
      </c>
      <c r="L20">
        <f>SUM(D$17:D20)</f>
        <v>21220</v>
      </c>
      <c r="M20">
        <f>SUM(E$17:E20)</f>
        <v>21954</v>
      </c>
      <c r="N20">
        <f>SUM(F$17:F20)</f>
        <v>23918</v>
      </c>
      <c r="O20">
        <f>SUM(G$17:G20)</f>
        <v>19972</v>
      </c>
      <c r="P20">
        <f>SUM(H$17:H20)</f>
        <v>22564</v>
      </c>
      <c r="Q20">
        <f>SUM(I$17:I20)</f>
        <v>20008</v>
      </c>
      <c r="R20">
        <f t="shared" si="3"/>
        <v>21954</v>
      </c>
      <c r="T20" t="s">
        <v>11</v>
      </c>
      <c r="V20">
        <f t="shared" si="2"/>
        <v>-734</v>
      </c>
      <c r="W20">
        <f t="shared" si="2"/>
        <v>0</v>
      </c>
      <c r="X20">
        <f t="shared" si="2"/>
        <v>1964</v>
      </c>
      <c r="Y20">
        <f t="shared" si="2"/>
        <v>-1982</v>
      </c>
      <c r="Z20">
        <f t="shared" si="2"/>
        <v>610</v>
      </c>
      <c r="AA20">
        <f t="shared" si="2"/>
        <v>-1946</v>
      </c>
    </row>
    <row r="21" spans="2:27" x14ac:dyDescent="0.25">
      <c r="B21" t="s">
        <v>12</v>
      </c>
      <c r="D21">
        <v>5106</v>
      </c>
      <c r="E21">
        <v>4329</v>
      </c>
      <c r="F21">
        <v>5566</v>
      </c>
      <c r="G21">
        <v>4807</v>
      </c>
      <c r="H21">
        <v>4667</v>
      </c>
      <c r="I21">
        <v>5002</v>
      </c>
      <c r="L21">
        <f>SUM(D$17:D21)</f>
        <v>26326</v>
      </c>
      <c r="M21">
        <f>SUM(E$17:E21)</f>
        <v>26283</v>
      </c>
      <c r="N21">
        <f>SUM(F$17:F21)</f>
        <v>29484</v>
      </c>
      <c r="O21">
        <f>SUM(G$17:G21)</f>
        <v>24779</v>
      </c>
      <c r="P21">
        <f>SUM(H$17:H21)</f>
        <v>27231</v>
      </c>
      <c r="Q21">
        <f>SUM(I$17:I21)</f>
        <v>25010</v>
      </c>
      <c r="R21">
        <f t="shared" si="3"/>
        <v>26283</v>
      </c>
      <c r="T21" t="s">
        <v>12</v>
      </c>
      <c r="V21">
        <f t="shared" si="2"/>
        <v>43</v>
      </c>
      <c r="W21">
        <f t="shared" si="2"/>
        <v>0</v>
      </c>
      <c r="X21">
        <f t="shared" si="2"/>
        <v>3201</v>
      </c>
      <c r="Y21">
        <f t="shared" si="2"/>
        <v>-1504</v>
      </c>
      <c r="Z21">
        <f t="shared" si="2"/>
        <v>948</v>
      </c>
      <c r="AA21">
        <f t="shared" si="2"/>
        <v>-1273</v>
      </c>
    </row>
    <row r="22" spans="2:27" x14ac:dyDescent="0.25">
      <c r="B22" t="s">
        <v>13</v>
      </c>
      <c r="D22">
        <v>4848</v>
      </c>
      <c r="E22">
        <v>4859</v>
      </c>
      <c r="F22">
        <v>4677</v>
      </c>
      <c r="G22">
        <v>4179</v>
      </c>
      <c r="H22">
        <v>4161</v>
      </c>
      <c r="I22">
        <v>4490</v>
      </c>
      <c r="L22">
        <f>SUM(D$17:D22)</f>
        <v>31174</v>
      </c>
      <c r="M22">
        <f>SUM(E$17:E22)</f>
        <v>31142</v>
      </c>
      <c r="N22">
        <f>SUM(F$17:F22)</f>
        <v>34161</v>
      </c>
      <c r="O22">
        <f>SUM(G$17:G22)</f>
        <v>28958</v>
      </c>
      <c r="P22">
        <f>SUM(H$17:H22)</f>
        <v>31392</v>
      </c>
      <c r="Q22">
        <f>SUM(I$17:I22)</f>
        <v>29500</v>
      </c>
      <c r="R22">
        <f t="shared" si="3"/>
        <v>31142</v>
      </c>
      <c r="T22" t="s">
        <v>13</v>
      </c>
      <c r="V22">
        <f t="shared" si="2"/>
        <v>32</v>
      </c>
      <c r="W22">
        <f t="shared" si="2"/>
        <v>0</v>
      </c>
      <c r="X22">
        <f t="shared" si="2"/>
        <v>3019</v>
      </c>
      <c r="Y22">
        <f t="shared" si="2"/>
        <v>-2184</v>
      </c>
      <c r="Z22">
        <f t="shared" si="2"/>
        <v>250</v>
      </c>
      <c r="AA22">
        <f t="shared" si="2"/>
        <v>-1642</v>
      </c>
    </row>
    <row r="23" spans="2:27" x14ac:dyDescent="0.25">
      <c r="B23" t="s">
        <v>14</v>
      </c>
      <c r="D23">
        <v>4819</v>
      </c>
      <c r="E23">
        <v>4890</v>
      </c>
      <c r="F23">
        <v>4512</v>
      </c>
      <c r="G23">
        <v>4746</v>
      </c>
      <c r="H23">
        <v>4365</v>
      </c>
      <c r="I23">
        <v>4307</v>
      </c>
      <c r="L23">
        <f>SUM(D$17:D23)</f>
        <v>35993</v>
      </c>
      <c r="M23">
        <f>SUM(E$17:E23)</f>
        <v>36032</v>
      </c>
      <c r="N23">
        <f>SUM(F$17:F23)</f>
        <v>38673</v>
      </c>
      <c r="O23">
        <f>SUM(G$17:G23)</f>
        <v>33704</v>
      </c>
      <c r="P23">
        <f>SUM(H$17:H23)</f>
        <v>35757</v>
      </c>
      <c r="Q23">
        <f>SUM(I$17:I23)</f>
        <v>33807</v>
      </c>
      <c r="R23">
        <f t="shared" si="3"/>
        <v>35757</v>
      </c>
      <c r="T23" t="s">
        <v>14</v>
      </c>
      <c r="V23">
        <f t="shared" si="2"/>
        <v>236</v>
      </c>
      <c r="W23">
        <f t="shared" si="2"/>
        <v>275</v>
      </c>
      <c r="X23">
        <f t="shared" si="2"/>
        <v>2916</v>
      </c>
      <c r="Y23">
        <f t="shared" si="2"/>
        <v>-2053</v>
      </c>
      <c r="Z23">
        <f t="shared" si="2"/>
        <v>0</v>
      </c>
      <c r="AA23">
        <f t="shared" si="2"/>
        <v>-1950</v>
      </c>
    </row>
    <row r="24" spans="2:27" x14ac:dyDescent="0.25">
      <c r="B24" t="s">
        <v>15</v>
      </c>
      <c r="D24">
        <v>5216</v>
      </c>
      <c r="E24">
        <v>4985</v>
      </c>
      <c r="F24">
        <v>4239</v>
      </c>
      <c r="G24">
        <v>4407</v>
      </c>
      <c r="H24">
        <v>4307</v>
      </c>
      <c r="I24">
        <v>4637</v>
      </c>
      <c r="L24">
        <f>SUM(D$17:D24)</f>
        <v>41209</v>
      </c>
      <c r="M24">
        <f>SUM(E$17:E24)</f>
        <v>41017</v>
      </c>
      <c r="N24">
        <f>SUM(F$17:F24)</f>
        <v>42912</v>
      </c>
      <c r="O24">
        <f>SUM(G$17:G24)</f>
        <v>38111</v>
      </c>
      <c r="P24">
        <f>SUM(H$17:H24)</f>
        <v>40064</v>
      </c>
      <c r="Q24">
        <f>SUM(I$17:I24)</f>
        <v>38444</v>
      </c>
      <c r="R24">
        <f t="shared" si="3"/>
        <v>40064</v>
      </c>
      <c r="T24" t="s">
        <v>15</v>
      </c>
      <c r="V24">
        <f t="shared" si="2"/>
        <v>1145</v>
      </c>
      <c r="W24">
        <f t="shared" si="2"/>
        <v>953</v>
      </c>
      <c r="X24">
        <f t="shared" si="2"/>
        <v>2848</v>
      </c>
      <c r="Y24">
        <f t="shared" si="2"/>
        <v>-1953</v>
      </c>
      <c r="Z24">
        <f t="shared" si="2"/>
        <v>0</v>
      </c>
      <c r="AA24">
        <f t="shared" si="2"/>
        <v>-1620</v>
      </c>
    </row>
    <row r="25" spans="2:27" x14ac:dyDescent="0.25">
      <c r="B25" t="s">
        <v>16</v>
      </c>
      <c r="D25">
        <v>4890</v>
      </c>
      <c r="E25">
        <v>5273</v>
      </c>
      <c r="F25">
        <v>4554</v>
      </c>
      <c r="G25">
        <v>4432</v>
      </c>
      <c r="H25">
        <v>3954</v>
      </c>
      <c r="I25">
        <v>4241</v>
      </c>
      <c r="L25">
        <f>SUM(D$17:D25)</f>
        <v>46099</v>
      </c>
      <c r="M25">
        <f>SUM(E$17:E25)</f>
        <v>46290</v>
      </c>
      <c r="N25">
        <f>SUM(F$17:F25)</f>
        <v>47466</v>
      </c>
      <c r="O25">
        <f>SUM(G$17:G25)</f>
        <v>42543</v>
      </c>
      <c r="P25">
        <f>SUM(H$17:H25)</f>
        <v>44018</v>
      </c>
      <c r="Q25">
        <f>SUM(I$17:I25)</f>
        <v>42685</v>
      </c>
      <c r="R25">
        <f t="shared" si="3"/>
        <v>44018</v>
      </c>
      <c r="T25" t="s">
        <v>16</v>
      </c>
      <c r="V25">
        <f t="shared" si="2"/>
        <v>2081</v>
      </c>
      <c r="W25">
        <f t="shared" si="2"/>
        <v>2272</v>
      </c>
      <c r="X25">
        <f t="shared" si="2"/>
        <v>3448</v>
      </c>
      <c r="Y25">
        <f t="shared" si="2"/>
        <v>-1475</v>
      </c>
      <c r="Z25">
        <f t="shared" si="2"/>
        <v>0</v>
      </c>
      <c r="AA25">
        <f t="shared" si="2"/>
        <v>-1333</v>
      </c>
    </row>
    <row r="26" spans="2:27" x14ac:dyDescent="0.25">
      <c r="B26" t="s">
        <v>17</v>
      </c>
      <c r="D26">
        <v>5347</v>
      </c>
      <c r="E26">
        <v>5653</v>
      </c>
      <c r="F26">
        <v>5083</v>
      </c>
      <c r="G26">
        <v>5217</v>
      </c>
      <c r="H26">
        <v>4888</v>
      </c>
      <c r="I26">
        <v>4801</v>
      </c>
      <c r="L26">
        <f>SUM(D$17:D26)</f>
        <v>51446</v>
      </c>
      <c r="M26">
        <f>SUM(E$17:E26)</f>
        <v>51943</v>
      </c>
      <c r="N26">
        <f>SUM(F$17:F26)</f>
        <v>52549</v>
      </c>
      <c r="O26">
        <f>SUM(G$17:G26)</f>
        <v>47760</v>
      </c>
      <c r="P26">
        <f>SUM(H$17:H26)</f>
        <v>48906</v>
      </c>
      <c r="Q26">
        <f>SUM(I$17:I26)</f>
        <v>47486</v>
      </c>
      <c r="R26">
        <f t="shared" si="3"/>
        <v>48906</v>
      </c>
      <c r="T26" t="s">
        <v>17</v>
      </c>
      <c r="V26">
        <f t="shared" si="2"/>
        <v>2540</v>
      </c>
      <c r="W26">
        <f t="shared" si="2"/>
        <v>3037</v>
      </c>
      <c r="X26">
        <f t="shared" si="2"/>
        <v>3643</v>
      </c>
      <c r="Y26">
        <f t="shared" si="2"/>
        <v>-1146</v>
      </c>
      <c r="Z26">
        <f t="shared" si="2"/>
        <v>0</v>
      </c>
      <c r="AA26">
        <f t="shared" si="2"/>
        <v>-1420</v>
      </c>
    </row>
    <row r="27" spans="2:27" x14ac:dyDescent="0.25">
      <c r="B27" t="s">
        <v>18</v>
      </c>
      <c r="D27">
        <v>5604</v>
      </c>
      <c r="E27">
        <v>5768</v>
      </c>
      <c r="F27">
        <v>5545</v>
      </c>
      <c r="G27">
        <v>4917</v>
      </c>
      <c r="H27">
        <v>4715</v>
      </c>
      <c r="I27">
        <v>5015</v>
      </c>
      <c r="L27">
        <f>SUM(D$17:D27)</f>
        <v>57050</v>
      </c>
      <c r="M27">
        <f>SUM(E$17:E27)</f>
        <v>57711</v>
      </c>
      <c r="N27">
        <f>SUM(F$17:F27)</f>
        <v>58094</v>
      </c>
      <c r="O27">
        <f>SUM(G$17:G27)</f>
        <v>52677</v>
      </c>
      <c r="P27">
        <f>SUM(H$17:H27)</f>
        <v>53621</v>
      </c>
      <c r="Q27">
        <f>SUM(I$17:I27)</f>
        <v>52501</v>
      </c>
      <c r="R27">
        <f t="shared" si="3"/>
        <v>53621</v>
      </c>
      <c r="T27" t="s">
        <v>18</v>
      </c>
      <c r="V27">
        <f t="shared" si="2"/>
        <v>3429</v>
      </c>
      <c r="W27">
        <f t="shared" si="2"/>
        <v>4090</v>
      </c>
      <c r="X27">
        <f t="shared" si="2"/>
        <v>4473</v>
      </c>
      <c r="Y27">
        <f t="shared" si="2"/>
        <v>-944</v>
      </c>
      <c r="Z27">
        <f t="shared" si="2"/>
        <v>0</v>
      </c>
      <c r="AA27">
        <f t="shared" si="2"/>
        <v>-1120</v>
      </c>
    </row>
    <row r="28" spans="2:27" x14ac:dyDescent="0.25">
      <c r="B28" t="s">
        <v>19</v>
      </c>
      <c r="D28">
        <v>5892</v>
      </c>
      <c r="E28">
        <v>5876</v>
      </c>
      <c r="F28">
        <v>5999</v>
      </c>
      <c r="G28">
        <v>5431</v>
      </c>
      <c r="H28">
        <v>4882</v>
      </c>
      <c r="I28">
        <v>5382</v>
      </c>
      <c r="L28">
        <f>SUM(D$17:D28)</f>
        <v>62942</v>
      </c>
      <c r="M28">
        <f>SUM(E$17:E28)</f>
        <v>63587</v>
      </c>
      <c r="N28">
        <f>SUM(F$17:F28)</f>
        <v>64093</v>
      </c>
      <c r="O28">
        <f>SUM(G$17:G28)</f>
        <v>58108</v>
      </c>
      <c r="P28">
        <f>SUM(H$17:H28)</f>
        <v>58503</v>
      </c>
      <c r="Q28">
        <f>SUM(I$17:I28)</f>
        <v>57883</v>
      </c>
      <c r="R28">
        <f t="shared" si="3"/>
        <v>58503</v>
      </c>
      <c r="T28" t="s">
        <v>19</v>
      </c>
      <c r="V28">
        <f t="shared" si="2"/>
        <v>4439</v>
      </c>
      <c r="W28">
        <f t="shared" si="2"/>
        <v>5084</v>
      </c>
      <c r="X28">
        <f t="shared" si="2"/>
        <v>5590</v>
      </c>
      <c r="Y28">
        <f t="shared" si="2"/>
        <v>-395</v>
      </c>
      <c r="Z28">
        <f t="shared" si="2"/>
        <v>0</v>
      </c>
      <c r="AA28">
        <f t="shared" si="2"/>
        <v>-620</v>
      </c>
    </row>
    <row r="31" spans="2:27" x14ac:dyDescent="0.25">
      <c r="B31" s="3" t="s">
        <v>78</v>
      </c>
      <c r="C31" s="3"/>
    </row>
  </sheetData>
  <hyperlinks>
    <hyperlink ref="A1" location="home!A1" display="home" xr:uid="{6CDE20A1-D7CE-44EF-AA8B-AF91ADA551BC}"/>
    <hyperlink ref="B31" r:id="rId1" xr:uid="{98C6A288-CC16-4DF3-9F4B-B1C96F82B57D}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D150A-42C1-42EE-8838-F88EF69C9B59}">
  <dimension ref="A1:X32"/>
  <sheetViews>
    <sheetView workbookViewId="0">
      <selection activeCell="B17" sqref="B17:B28"/>
    </sheetView>
  </sheetViews>
  <sheetFormatPr baseColWidth="10" defaultRowHeight="15" x14ac:dyDescent="0.25"/>
  <sheetData>
    <row r="1" spans="1:24" x14ac:dyDescent="0.25">
      <c r="A1" s="3" t="s">
        <v>59</v>
      </c>
      <c r="B1" t="s">
        <v>23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7</v>
      </c>
      <c r="R1" t="s">
        <v>6</v>
      </c>
      <c r="S1" t="s">
        <v>0</v>
      </c>
      <c r="T1" t="s">
        <v>1</v>
      </c>
      <c r="U1" t="s">
        <v>2</v>
      </c>
      <c r="V1" t="s">
        <v>3</v>
      </c>
      <c r="W1" t="s">
        <v>4</v>
      </c>
      <c r="X1" t="s">
        <v>5</v>
      </c>
    </row>
    <row r="2" spans="1:24" x14ac:dyDescent="0.25">
      <c r="B2" t="s">
        <v>8</v>
      </c>
      <c r="C2">
        <v>8917</v>
      </c>
      <c r="D2">
        <v>9071</v>
      </c>
      <c r="E2">
        <v>9677</v>
      </c>
      <c r="F2">
        <v>9620</v>
      </c>
      <c r="G2">
        <v>9378</v>
      </c>
      <c r="H2">
        <v>9491</v>
      </c>
      <c r="J2">
        <f>SUM(C$2:C2)</f>
        <v>8917</v>
      </c>
      <c r="K2">
        <f>SUM(D$2:D2)</f>
        <v>9071</v>
      </c>
      <c r="L2">
        <f>SUM(E$2:E2)</f>
        <v>9677</v>
      </c>
      <c r="M2">
        <f>SUM(F$2:F2)</f>
        <v>9620</v>
      </c>
      <c r="N2">
        <f>SUM(G$2:G2)</f>
        <v>9378</v>
      </c>
      <c r="O2">
        <f>SUM(H$2:H2)</f>
        <v>9491</v>
      </c>
      <c r="P2">
        <f>MEDIAN(K2:O2)</f>
        <v>9491</v>
      </c>
      <c r="R2" t="s">
        <v>8</v>
      </c>
      <c r="S2">
        <f t="shared" ref="S2:S13" si="0">J2-$P2</f>
        <v>-574</v>
      </c>
      <c r="T2">
        <f t="shared" ref="T2:T10" si="1">K2-$P2</f>
        <v>-420</v>
      </c>
      <c r="U2">
        <f t="shared" ref="U2:U10" si="2">L2-$P2</f>
        <v>186</v>
      </c>
      <c r="V2">
        <f t="shared" ref="V2:V10" si="3">M2-$P2</f>
        <v>129</v>
      </c>
      <c r="W2">
        <f t="shared" ref="W2:W10" si="4">N2-$P2</f>
        <v>-113</v>
      </c>
      <c r="X2">
        <f t="shared" ref="X2:X10" si="5">O2-$P2</f>
        <v>0</v>
      </c>
    </row>
    <row r="3" spans="1:24" x14ac:dyDescent="0.25">
      <c r="B3" t="s">
        <v>9</v>
      </c>
      <c r="C3">
        <v>8546</v>
      </c>
      <c r="D3">
        <v>8989</v>
      </c>
      <c r="E3">
        <v>8954</v>
      </c>
      <c r="F3">
        <v>8821</v>
      </c>
      <c r="G3">
        <v>8722</v>
      </c>
      <c r="H3">
        <v>9110</v>
      </c>
      <c r="J3">
        <f>SUM(C$2:C3)</f>
        <v>17463</v>
      </c>
      <c r="K3">
        <f>SUM(D$2:D3)</f>
        <v>18060</v>
      </c>
      <c r="L3">
        <f>SUM(E$2:E3)</f>
        <v>18631</v>
      </c>
      <c r="M3">
        <f>SUM(F$2:F3)</f>
        <v>18441</v>
      </c>
      <c r="N3">
        <f>SUM(G$2:G3)</f>
        <v>18100</v>
      </c>
      <c r="O3">
        <f>SUM(H$2:H3)</f>
        <v>18601</v>
      </c>
      <c r="P3">
        <f t="shared" ref="P3:P13" si="6">MEDIAN(K3:O3)</f>
        <v>18441</v>
      </c>
      <c r="R3" t="s">
        <v>9</v>
      </c>
      <c r="S3">
        <f t="shared" si="0"/>
        <v>-978</v>
      </c>
      <c r="T3">
        <f t="shared" si="1"/>
        <v>-381</v>
      </c>
      <c r="U3">
        <f t="shared" si="2"/>
        <v>190</v>
      </c>
      <c r="V3">
        <f t="shared" si="3"/>
        <v>0</v>
      </c>
      <c r="W3">
        <f t="shared" si="4"/>
        <v>-341</v>
      </c>
      <c r="X3">
        <f t="shared" si="5"/>
        <v>160</v>
      </c>
    </row>
    <row r="4" spans="1:24" x14ac:dyDescent="0.25">
      <c r="B4" t="s">
        <v>10</v>
      </c>
      <c r="C4">
        <v>9194</v>
      </c>
      <c r="D4">
        <v>10067</v>
      </c>
      <c r="E4">
        <v>9646</v>
      </c>
      <c r="F4">
        <v>9811</v>
      </c>
      <c r="G4">
        <v>10077</v>
      </c>
      <c r="H4">
        <v>9997</v>
      </c>
      <c r="J4">
        <f>SUM(C$2:C4)</f>
        <v>26657</v>
      </c>
      <c r="K4">
        <f>SUM(D$2:D4)</f>
        <v>28127</v>
      </c>
      <c r="L4">
        <f>SUM(E$2:E4)</f>
        <v>28277</v>
      </c>
      <c r="M4">
        <f>SUM(F$2:F4)</f>
        <v>28252</v>
      </c>
      <c r="N4">
        <f>SUM(G$2:G4)</f>
        <v>28177</v>
      </c>
      <c r="O4">
        <f>SUM(H$2:H4)</f>
        <v>28598</v>
      </c>
      <c r="P4">
        <f t="shared" si="6"/>
        <v>28252</v>
      </c>
      <c r="R4" t="s">
        <v>10</v>
      </c>
      <c r="S4">
        <f t="shared" si="0"/>
        <v>-1595</v>
      </c>
      <c r="T4">
        <f t="shared" si="1"/>
        <v>-125</v>
      </c>
      <c r="U4">
        <f t="shared" si="2"/>
        <v>25</v>
      </c>
      <c r="V4">
        <f t="shared" si="3"/>
        <v>0</v>
      </c>
      <c r="W4">
        <f t="shared" si="4"/>
        <v>-75</v>
      </c>
      <c r="X4">
        <f t="shared" si="5"/>
        <v>346</v>
      </c>
    </row>
    <row r="5" spans="1:24" x14ac:dyDescent="0.25">
      <c r="B5" t="s">
        <v>11</v>
      </c>
      <c r="C5">
        <v>8816</v>
      </c>
      <c r="D5">
        <v>9823</v>
      </c>
      <c r="E5">
        <v>9713</v>
      </c>
      <c r="F5">
        <v>10064</v>
      </c>
      <c r="G5">
        <v>10227</v>
      </c>
      <c r="H5">
        <v>9945</v>
      </c>
      <c r="J5">
        <f>SUM(C$2:C5)</f>
        <v>35473</v>
      </c>
      <c r="K5">
        <f>SUM(D$2:D5)</f>
        <v>37950</v>
      </c>
      <c r="L5">
        <f>SUM(E$2:E5)</f>
        <v>37990</v>
      </c>
      <c r="M5">
        <f>SUM(F$2:F5)</f>
        <v>38316</v>
      </c>
      <c r="N5">
        <f>SUM(G$2:G5)</f>
        <v>38404</v>
      </c>
      <c r="O5">
        <f>SUM(H$2:H5)</f>
        <v>38543</v>
      </c>
      <c r="P5">
        <f t="shared" si="6"/>
        <v>38316</v>
      </c>
      <c r="R5" t="s">
        <v>11</v>
      </c>
      <c r="S5">
        <f t="shared" si="0"/>
        <v>-2843</v>
      </c>
      <c r="T5">
        <f t="shared" si="1"/>
        <v>-366</v>
      </c>
      <c r="U5">
        <f t="shared" si="2"/>
        <v>-326</v>
      </c>
      <c r="V5">
        <f t="shared" si="3"/>
        <v>0</v>
      </c>
      <c r="W5">
        <f t="shared" si="4"/>
        <v>88</v>
      </c>
      <c r="X5">
        <f t="shared" si="5"/>
        <v>227</v>
      </c>
    </row>
    <row r="6" spans="1:24" x14ac:dyDescent="0.25">
      <c r="B6" t="s">
        <v>12</v>
      </c>
      <c r="C6">
        <v>9580</v>
      </c>
      <c r="D6">
        <v>10322</v>
      </c>
      <c r="E6">
        <v>10408</v>
      </c>
      <c r="F6">
        <v>10278</v>
      </c>
      <c r="G6">
        <v>10498</v>
      </c>
      <c r="H6">
        <v>10571</v>
      </c>
      <c r="J6">
        <f>SUM(C$2:C6)</f>
        <v>45053</v>
      </c>
      <c r="K6">
        <f>SUM(D$2:D6)</f>
        <v>48272</v>
      </c>
      <c r="L6">
        <f>SUM(E$2:E6)</f>
        <v>48398</v>
      </c>
      <c r="M6">
        <f>SUM(F$2:F6)</f>
        <v>48594</v>
      </c>
      <c r="N6">
        <f>SUM(G$2:G6)</f>
        <v>48902</v>
      </c>
      <c r="O6">
        <f>SUM(H$2:H6)</f>
        <v>49114</v>
      </c>
      <c r="P6">
        <f t="shared" si="6"/>
        <v>48594</v>
      </c>
      <c r="R6" t="s">
        <v>12</v>
      </c>
      <c r="S6">
        <f t="shared" si="0"/>
        <v>-3541</v>
      </c>
      <c r="T6">
        <f t="shared" si="1"/>
        <v>-322</v>
      </c>
      <c r="U6">
        <f t="shared" si="2"/>
        <v>-196</v>
      </c>
      <c r="V6">
        <f t="shared" si="3"/>
        <v>0</v>
      </c>
      <c r="W6">
        <f t="shared" si="4"/>
        <v>308</v>
      </c>
      <c r="X6">
        <f t="shared" si="5"/>
        <v>520</v>
      </c>
    </row>
    <row r="7" spans="1:24" x14ac:dyDescent="0.25">
      <c r="B7" t="s">
        <v>13</v>
      </c>
      <c r="C7">
        <v>9531</v>
      </c>
      <c r="D7">
        <v>10216</v>
      </c>
      <c r="E7">
        <v>9877</v>
      </c>
      <c r="F7">
        <v>10014</v>
      </c>
      <c r="G7">
        <v>10154</v>
      </c>
      <c r="H7">
        <v>9895</v>
      </c>
      <c r="J7">
        <f>SUM(C$2:C7)</f>
        <v>54584</v>
      </c>
      <c r="K7">
        <f>SUM(D$2:D7)</f>
        <v>58488</v>
      </c>
      <c r="L7">
        <f>SUM(E$2:E7)</f>
        <v>58275</v>
      </c>
      <c r="M7">
        <f>SUM(F$2:F7)</f>
        <v>58608</v>
      </c>
      <c r="N7">
        <f>SUM(G$2:G7)</f>
        <v>59056</v>
      </c>
      <c r="O7">
        <f>SUM(H$2:H7)</f>
        <v>59009</v>
      </c>
      <c r="P7">
        <f t="shared" si="6"/>
        <v>58608</v>
      </c>
      <c r="R7" t="s">
        <v>13</v>
      </c>
      <c r="S7">
        <f t="shared" si="0"/>
        <v>-4024</v>
      </c>
      <c r="T7">
        <f t="shared" si="1"/>
        <v>-120</v>
      </c>
      <c r="U7">
        <f t="shared" si="2"/>
        <v>-333</v>
      </c>
      <c r="V7">
        <f t="shared" si="3"/>
        <v>0</v>
      </c>
      <c r="W7">
        <f t="shared" si="4"/>
        <v>448</v>
      </c>
      <c r="X7">
        <f t="shared" si="5"/>
        <v>401</v>
      </c>
    </row>
    <row r="8" spans="1:24" x14ac:dyDescent="0.25">
      <c r="B8" t="s">
        <v>14</v>
      </c>
      <c r="C8">
        <v>9232</v>
      </c>
      <c r="D8">
        <v>10325</v>
      </c>
      <c r="E8">
        <v>10119</v>
      </c>
      <c r="F8">
        <v>10478</v>
      </c>
      <c r="G8">
        <v>10431</v>
      </c>
      <c r="H8">
        <v>10503</v>
      </c>
      <c r="J8">
        <f>SUM(C$2:C8)</f>
        <v>63816</v>
      </c>
      <c r="K8">
        <f>SUM(D$2:D8)</f>
        <v>68813</v>
      </c>
      <c r="L8">
        <f>SUM(E$2:E8)</f>
        <v>68394</v>
      </c>
      <c r="M8">
        <f>SUM(F$2:F8)</f>
        <v>69086</v>
      </c>
      <c r="N8">
        <f>SUM(G$2:G8)</f>
        <v>69487</v>
      </c>
      <c r="O8">
        <f>SUM(H$2:H8)</f>
        <v>69512</v>
      </c>
      <c r="P8">
        <f t="shared" si="6"/>
        <v>69086</v>
      </c>
      <c r="R8" t="s">
        <v>14</v>
      </c>
      <c r="S8">
        <f t="shared" si="0"/>
        <v>-5270</v>
      </c>
      <c r="T8">
        <f t="shared" si="1"/>
        <v>-273</v>
      </c>
      <c r="U8">
        <f t="shared" si="2"/>
        <v>-692</v>
      </c>
      <c r="V8">
        <f t="shared" si="3"/>
        <v>0</v>
      </c>
      <c r="W8">
        <f t="shared" si="4"/>
        <v>401</v>
      </c>
      <c r="X8">
        <f t="shared" si="5"/>
        <v>426</v>
      </c>
    </row>
    <row r="9" spans="1:24" x14ac:dyDescent="0.25">
      <c r="B9" t="s">
        <v>15</v>
      </c>
      <c r="C9">
        <v>9369</v>
      </c>
      <c r="D9">
        <v>10082</v>
      </c>
      <c r="E9">
        <v>9959</v>
      </c>
      <c r="F9">
        <v>10241</v>
      </c>
      <c r="G9">
        <v>10418</v>
      </c>
      <c r="H9">
        <v>10147</v>
      </c>
      <c r="J9">
        <f>SUM(C$2:C9)</f>
        <v>73185</v>
      </c>
      <c r="K9">
        <f>SUM(D$2:D9)</f>
        <v>78895</v>
      </c>
      <c r="L9">
        <f>SUM(E$2:E9)</f>
        <v>78353</v>
      </c>
      <c r="M9">
        <f>SUM(F$2:F9)</f>
        <v>79327</v>
      </c>
      <c r="N9">
        <f>SUM(G$2:G9)</f>
        <v>79905</v>
      </c>
      <c r="O9">
        <f>SUM(H$2:H9)</f>
        <v>79659</v>
      </c>
      <c r="P9">
        <f t="shared" si="6"/>
        <v>79327</v>
      </c>
      <c r="R9" t="s">
        <v>15</v>
      </c>
      <c r="S9">
        <f t="shared" si="0"/>
        <v>-6142</v>
      </c>
      <c r="T9">
        <f t="shared" si="1"/>
        <v>-432</v>
      </c>
      <c r="U9">
        <f t="shared" si="2"/>
        <v>-974</v>
      </c>
      <c r="V9">
        <f t="shared" si="3"/>
        <v>0</v>
      </c>
      <c r="W9">
        <f t="shared" si="4"/>
        <v>578</v>
      </c>
      <c r="X9">
        <f t="shared" si="5"/>
        <v>332</v>
      </c>
    </row>
    <row r="10" spans="1:24" x14ac:dyDescent="0.25">
      <c r="B10" t="s">
        <v>16</v>
      </c>
      <c r="C10">
        <v>8374</v>
      </c>
      <c r="D10">
        <v>9419</v>
      </c>
      <c r="E10">
        <v>9323</v>
      </c>
      <c r="F10">
        <v>9338</v>
      </c>
      <c r="G10">
        <v>9624</v>
      </c>
      <c r="H10">
        <v>9555</v>
      </c>
      <c r="J10">
        <f>SUM(C$2:C10)</f>
        <v>81559</v>
      </c>
      <c r="K10">
        <f>SUM(D$2:D10)</f>
        <v>88314</v>
      </c>
      <c r="L10">
        <f>SUM(E$2:E10)</f>
        <v>87676</v>
      </c>
      <c r="M10">
        <f>SUM(F$2:F10)</f>
        <v>88665</v>
      </c>
      <c r="N10">
        <f>SUM(G$2:G10)</f>
        <v>89529</v>
      </c>
      <c r="O10">
        <f>SUM(H$2:H10)</f>
        <v>89214</v>
      </c>
      <c r="P10">
        <f t="shared" si="6"/>
        <v>88665</v>
      </c>
      <c r="R10" t="s">
        <v>16</v>
      </c>
      <c r="S10">
        <f t="shared" si="0"/>
        <v>-7106</v>
      </c>
      <c r="T10">
        <f t="shared" si="1"/>
        <v>-351</v>
      </c>
      <c r="U10">
        <f t="shared" si="2"/>
        <v>-989</v>
      </c>
      <c r="V10">
        <f t="shared" si="3"/>
        <v>0</v>
      </c>
      <c r="W10">
        <f t="shared" si="4"/>
        <v>864</v>
      </c>
      <c r="X10">
        <f t="shared" si="5"/>
        <v>549</v>
      </c>
    </row>
    <row r="11" spans="1:24" x14ac:dyDescent="0.25">
      <c r="B11" t="s">
        <v>17</v>
      </c>
      <c r="C11">
        <v>8147</v>
      </c>
      <c r="D11">
        <v>9316</v>
      </c>
      <c r="E11">
        <v>9174</v>
      </c>
      <c r="F11">
        <v>9351</v>
      </c>
      <c r="G11">
        <v>9401</v>
      </c>
      <c r="H11">
        <v>9381</v>
      </c>
      <c r="J11">
        <f>SUM(C$2:C11)</f>
        <v>89706</v>
      </c>
      <c r="K11">
        <f>SUM(D$2:D11)</f>
        <v>97630</v>
      </c>
      <c r="L11">
        <f>SUM(E$2:E11)</f>
        <v>96850</v>
      </c>
      <c r="M11">
        <f>SUM(F$2:F11)</f>
        <v>98016</v>
      </c>
      <c r="N11">
        <f>SUM(G$2:G11)</f>
        <v>98930</v>
      </c>
      <c r="O11">
        <f>SUM(H$2:H11)</f>
        <v>98595</v>
      </c>
      <c r="P11">
        <f t="shared" si="6"/>
        <v>98016</v>
      </c>
      <c r="R11" t="s">
        <v>17</v>
      </c>
      <c r="S11">
        <f t="shared" si="0"/>
        <v>-8310</v>
      </c>
      <c r="T11">
        <f t="shared" ref="T11:X13" si="7">K11-$P11</f>
        <v>-386</v>
      </c>
      <c r="U11">
        <f t="shared" si="7"/>
        <v>-1166</v>
      </c>
      <c r="V11">
        <f t="shared" si="7"/>
        <v>0</v>
      </c>
      <c r="W11">
        <f t="shared" si="7"/>
        <v>914</v>
      </c>
      <c r="X11">
        <f t="shared" si="7"/>
        <v>579</v>
      </c>
    </row>
    <row r="12" spans="1:24" x14ac:dyDescent="0.25">
      <c r="B12" t="s">
        <v>18</v>
      </c>
      <c r="C12">
        <v>7506</v>
      </c>
      <c r="D12">
        <v>8492</v>
      </c>
      <c r="E12">
        <v>8194</v>
      </c>
      <c r="F12">
        <v>8431</v>
      </c>
      <c r="G12">
        <v>8549</v>
      </c>
      <c r="H12">
        <v>8580</v>
      </c>
      <c r="J12">
        <f>SUM(C$2:C12)</f>
        <v>97212</v>
      </c>
      <c r="K12">
        <f>SUM(D$2:D12)</f>
        <v>106122</v>
      </c>
      <c r="L12">
        <f>SUM(E$2:E12)</f>
        <v>105044</v>
      </c>
      <c r="M12">
        <f>SUM(F$2:F12)</f>
        <v>106447</v>
      </c>
      <c r="N12">
        <f>SUM(G$2:G12)</f>
        <v>107479</v>
      </c>
      <c r="O12">
        <f>SUM(H$2:H12)</f>
        <v>107175</v>
      </c>
      <c r="P12">
        <f t="shared" si="6"/>
        <v>106447</v>
      </c>
      <c r="R12" t="s">
        <v>18</v>
      </c>
      <c r="S12">
        <f t="shared" si="0"/>
        <v>-9235</v>
      </c>
      <c r="T12">
        <f t="shared" si="7"/>
        <v>-325</v>
      </c>
      <c r="U12">
        <f t="shared" si="7"/>
        <v>-1403</v>
      </c>
      <c r="V12">
        <f t="shared" si="7"/>
        <v>0</v>
      </c>
      <c r="W12">
        <f t="shared" si="7"/>
        <v>1032</v>
      </c>
      <c r="X12">
        <f t="shared" si="7"/>
        <v>728</v>
      </c>
    </row>
    <row r="13" spans="1:24" x14ac:dyDescent="0.25">
      <c r="B13" t="s">
        <v>19</v>
      </c>
      <c r="C13">
        <v>7522</v>
      </c>
      <c r="D13">
        <v>8141</v>
      </c>
      <c r="E13">
        <v>8033</v>
      </c>
      <c r="F13">
        <v>8076</v>
      </c>
      <c r="G13">
        <v>8353</v>
      </c>
      <c r="H13">
        <v>8241</v>
      </c>
      <c r="J13">
        <f>SUM(C$2:C13)</f>
        <v>104734</v>
      </c>
      <c r="K13">
        <f>SUM(D$2:D13)</f>
        <v>114263</v>
      </c>
      <c r="L13">
        <f>SUM(E$2:E13)</f>
        <v>113077</v>
      </c>
      <c r="M13">
        <f>SUM(F$2:F13)</f>
        <v>114523</v>
      </c>
      <c r="N13">
        <f>SUM(G$2:G13)</f>
        <v>115832</v>
      </c>
      <c r="O13">
        <f>SUM(H$2:H13)</f>
        <v>115416</v>
      </c>
      <c r="P13">
        <f t="shared" si="6"/>
        <v>114523</v>
      </c>
      <c r="R13" t="s">
        <v>19</v>
      </c>
      <c r="S13">
        <f t="shared" si="0"/>
        <v>-9789</v>
      </c>
      <c r="T13">
        <f t="shared" si="7"/>
        <v>-260</v>
      </c>
      <c r="U13">
        <f t="shared" si="7"/>
        <v>-1446</v>
      </c>
      <c r="V13">
        <f t="shared" si="7"/>
        <v>0</v>
      </c>
      <c r="W13">
        <f t="shared" si="7"/>
        <v>1309</v>
      </c>
      <c r="X13">
        <f t="shared" si="7"/>
        <v>893</v>
      </c>
    </row>
    <row r="16" spans="1:24" x14ac:dyDescent="0.25">
      <c r="B16" t="s">
        <v>22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J16" t="s">
        <v>0</v>
      </c>
      <c r="K16" t="s">
        <v>1</v>
      </c>
      <c r="L16" t="s">
        <v>2</v>
      </c>
      <c r="M16" t="s">
        <v>3</v>
      </c>
      <c r="N16" t="s">
        <v>4</v>
      </c>
      <c r="O16" t="s">
        <v>5</v>
      </c>
      <c r="P16" t="s">
        <v>7</v>
      </c>
      <c r="R16" t="s">
        <v>6</v>
      </c>
      <c r="S16" t="s">
        <v>0</v>
      </c>
      <c r="T16" t="s">
        <v>1</v>
      </c>
      <c r="U16" t="s">
        <v>2</v>
      </c>
      <c r="V16" t="s">
        <v>3</v>
      </c>
      <c r="W16" t="s">
        <v>4</v>
      </c>
      <c r="X16" t="s">
        <v>5</v>
      </c>
    </row>
    <row r="17" spans="2:24" x14ac:dyDescent="0.25">
      <c r="B17" t="s">
        <v>8</v>
      </c>
      <c r="C17">
        <v>9187</v>
      </c>
      <c r="D17">
        <v>10180</v>
      </c>
      <c r="E17">
        <v>8348</v>
      </c>
      <c r="F17">
        <v>8372</v>
      </c>
      <c r="G17">
        <v>8803</v>
      </c>
      <c r="H17">
        <v>9282</v>
      </c>
      <c r="J17">
        <f>SUM(C$17:C17)</f>
        <v>9187</v>
      </c>
      <c r="K17">
        <f>SUM(D$17:D17)</f>
        <v>10180</v>
      </c>
      <c r="L17">
        <f>SUM(E$17:E17)</f>
        <v>8348</v>
      </c>
      <c r="M17">
        <f>SUM(F$17:F17)</f>
        <v>8372</v>
      </c>
      <c r="N17">
        <f>SUM(G$17:G17)</f>
        <v>8803</v>
      </c>
      <c r="O17">
        <f>SUM(H$17:H17)</f>
        <v>9282</v>
      </c>
      <c r="P17">
        <f>MEDIAN(K17:O17)</f>
        <v>8803</v>
      </c>
      <c r="R17" t="s">
        <v>8</v>
      </c>
      <c r="S17">
        <f t="shared" ref="S17:S28" si="8">J17-$P17</f>
        <v>384</v>
      </c>
      <c r="T17">
        <f t="shared" ref="T17:T25" si="9">K17-$P17</f>
        <v>1377</v>
      </c>
      <c r="U17">
        <f t="shared" ref="U17:U25" si="10">L17-$P17</f>
        <v>-455</v>
      </c>
      <c r="V17">
        <f t="shared" ref="V17:V25" si="11">M17-$P17</f>
        <v>-431</v>
      </c>
      <c r="W17">
        <f t="shared" ref="W17:W25" si="12">N17-$P17</f>
        <v>0</v>
      </c>
      <c r="X17">
        <f t="shared" ref="X17:X25" si="13">O17-$P17</f>
        <v>479</v>
      </c>
    </row>
    <row r="18" spans="2:24" x14ac:dyDescent="0.25">
      <c r="B18" t="s">
        <v>9</v>
      </c>
      <c r="C18">
        <v>8227</v>
      </c>
      <c r="D18">
        <v>7558</v>
      </c>
      <c r="E18">
        <v>7541</v>
      </c>
      <c r="F18">
        <v>7487</v>
      </c>
      <c r="G18">
        <v>8337</v>
      </c>
      <c r="H18">
        <v>8025</v>
      </c>
      <c r="J18">
        <f>SUM(C$17:C18)</f>
        <v>17414</v>
      </c>
      <c r="K18">
        <f>SUM(D$17:D18)</f>
        <v>17738</v>
      </c>
      <c r="L18">
        <f>SUM(E$17:E18)</f>
        <v>15889</v>
      </c>
      <c r="M18">
        <f>SUM(F$17:F18)</f>
        <v>15859</v>
      </c>
      <c r="N18">
        <f>SUM(G$17:G18)</f>
        <v>17140</v>
      </c>
      <c r="O18">
        <f>SUM(H$17:H18)</f>
        <v>17307</v>
      </c>
      <c r="P18">
        <f t="shared" ref="P18:P28" si="14">MEDIAN(K18:O18)</f>
        <v>17140</v>
      </c>
      <c r="R18" t="s">
        <v>9</v>
      </c>
      <c r="S18">
        <f t="shared" si="8"/>
        <v>274</v>
      </c>
      <c r="T18">
        <f t="shared" si="9"/>
        <v>598</v>
      </c>
      <c r="U18">
        <f t="shared" si="10"/>
        <v>-1251</v>
      </c>
      <c r="V18">
        <f t="shared" si="11"/>
        <v>-1281</v>
      </c>
      <c r="W18">
        <f t="shared" si="12"/>
        <v>0</v>
      </c>
      <c r="X18">
        <f t="shared" si="13"/>
        <v>167</v>
      </c>
    </row>
    <row r="19" spans="2:24" x14ac:dyDescent="0.25">
      <c r="B19" t="s">
        <v>10</v>
      </c>
      <c r="C19">
        <v>8052</v>
      </c>
      <c r="D19">
        <v>7809</v>
      </c>
      <c r="E19">
        <v>8557</v>
      </c>
      <c r="F19">
        <v>7791</v>
      </c>
      <c r="G19">
        <v>9437</v>
      </c>
      <c r="H19">
        <v>8248</v>
      </c>
      <c r="J19">
        <f>SUM(C$17:C19)</f>
        <v>25466</v>
      </c>
      <c r="K19">
        <f>SUM(D$17:D19)</f>
        <v>25547</v>
      </c>
      <c r="L19">
        <f>SUM(E$17:E19)</f>
        <v>24446</v>
      </c>
      <c r="M19">
        <f>SUM(F$17:F19)</f>
        <v>23650</v>
      </c>
      <c r="N19">
        <f>SUM(G$17:G19)</f>
        <v>26577</v>
      </c>
      <c r="O19">
        <f>SUM(H$17:H19)</f>
        <v>25555</v>
      </c>
      <c r="P19">
        <f t="shared" si="14"/>
        <v>25547</v>
      </c>
      <c r="R19" t="s">
        <v>10</v>
      </c>
      <c r="S19">
        <f t="shared" si="8"/>
        <v>-81</v>
      </c>
      <c r="T19">
        <f t="shared" si="9"/>
        <v>0</v>
      </c>
      <c r="U19">
        <f t="shared" si="10"/>
        <v>-1101</v>
      </c>
      <c r="V19">
        <f t="shared" si="11"/>
        <v>-1897</v>
      </c>
      <c r="W19">
        <f t="shared" si="12"/>
        <v>1030</v>
      </c>
      <c r="X19">
        <f t="shared" si="13"/>
        <v>8</v>
      </c>
    </row>
    <row r="20" spans="2:24" x14ac:dyDescent="0.25">
      <c r="B20" t="s">
        <v>11</v>
      </c>
      <c r="C20">
        <v>7313</v>
      </c>
      <c r="D20">
        <v>7316</v>
      </c>
      <c r="E20">
        <v>10555</v>
      </c>
      <c r="F20">
        <v>7373</v>
      </c>
      <c r="G20">
        <v>7797</v>
      </c>
      <c r="H20">
        <v>7731</v>
      </c>
      <c r="J20">
        <f>SUM(C$17:C20)</f>
        <v>32779</v>
      </c>
      <c r="K20">
        <f>SUM(D$17:D20)</f>
        <v>32863</v>
      </c>
      <c r="L20">
        <f>SUM(E$17:E20)</f>
        <v>35001</v>
      </c>
      <c r="M20">
        <f>SUM(F$17:F20)</f>
        <v>31023</v>
      </c>
      <c r="N20">
        <f>SUM(G$17:G20)</f>
        <v>34374</v>
      </c>
      <c r="O20">
        <f>SUM(H$17:H20)</f>
        <v>33286</v>
      </c>
      <c r="P20">
        <f t="shared" si="14"/>
        <v>33286</v>
      </c>
      <c r="R20" t="s">
        <v>11</v>
      </c>
      <c r="S20">
        <f t="shared" si="8"/>
        <v>-507</v>
      </c>
      <c r="T20">
        <f t="shared" si="9"/>
        <v>-423</v>
      </c>
      <c r="U20">
        <f t="shared" si="10"/>
        <v>1715</v>
      </c>
      <c r="V20">
        <f t="shared" si="11"/>
        <v>-2263</v>
      </c>
      <c r="W20">
        <f t="shared" si="12"/>
        <v>1088</v>
      </c>
      <c r="X20">
        <f t="shared" si="13"/>
        <v>0</v>
      </c>
    </row>
    <row r="21" spans="2:24" x14ac:dyDescent="0.25">
      <c r="B21" t="s">
        <v>12</v>
      </c>
      <c r="C21">
        <v>7323</v>
      </c>
      <c r="D21">
        <v>7265</v>
      </c>
      <c r="E21">
        <v>8921</v>
      </c>
      <c r="F21">
        <v>7147</v>
      </c>
      <c r="G21">
        <v>6953</v>
      </c>
      <c r="H21">
        <v>7488</v>
      </c>
      <c r="J21">
        <f>SUM(C$17:C21)</f>
        <v>40102</v>
      </c>
      <c r="K21">
        <f>SUM(D$17:D21)</f>
        <v>40128</v>
      </c>
      <c r="L21">
        <f>SUM(E$17:E21)</f>
        <v>43922</v>
      </c>
      <c r="M21">
        <f>SUM(F$17:F21)</f>
        <v>38170</v>
      </c>
      <c r="N21">
        <f>SUM(G$17:G21)</f>
        <v>41327</v>
      </c>
      <c r="O21">
        <f>SUM(H$17:H21)</f>
        <v>40774</v>
      </c>
      <c r="P21">
        <f t="shared" si="14"/>
        <v>40774</v>
      </c>
      <c r="R21" t="s">
        <v>12</v>
      </c>
      <c r="S21">
        <f t="shared" si="8"/>
        <v>-672</v>
      </c>
      <c r="T21">
        <f t="shared" si="9"/>
        <v>-646</v>
      </c>
      <c r="U21">
        <f t="shared" si="10"/>
        <v>3148</v>
      </c>
      <c r="V21">
        <f t="shared" si="11"/>
        <v>-2604</v>
      </c>
      <c r="W21">
        <f t="shared" si="12"/>
        <v>553</v>
      </c>
      <c r="X21">
        <f t="shared" si="13"/>
        <v>0</v>
      </c>
    </row>
    <row r="22" spans="2:24" x14ac:dyDescent="0.25">
      <c r="B22" t="s">
        <v>13</v>
      </c>
      <c r="C22">
        <v>7033</v>
      </c>
      <c r="D22">
        <v>6609</v>
      </c>
      <c r="E22">
        <v>7440</v>
      </c>
      <c r="F22">
        <v>6634</v>
      </c>
      <c r="G22">
        <v>6663</v>
      </c>
      <c r="H22">
        <v>6837</v>
      </c>
      <c r="J22">
        <f>SUM(C$17:C22)</f>
        <v>47135</v>
      </c>
      <c r="K22">
        <f>SUM(D$17:D22)</f>
        <v>46737</v>
      </c>
      <c r="L22">
        <f>SUM(E$17:E22)</f>
        <v>51362</v>
      </c>
      <c r="M22">
        <f>SUM(F$17:F22)</f>
        <v>44804</v>
      </c>
      <c r="N22">
        <f>SUM(G$17:G22)</f>
        <v>47990</v>
      </c>
      <c r="O22">
        <f>SUM(H$17:H22)</f>
        <v>47611</v>
      </c>
      <c r="P22">
        <f t="shared" si="14"/>
        <v>47611</v>
      </c>
      <c r="R22" t="s">
        <v>13</v>
      </c>
      <c r="S22">
        <f t="shared" si="8"/>
        <v>-476</v>
      </c>
      <c r="T22">
        <f t="shared" si="9"/>
        <v>-874</v>
      </c>
      <c r="U22">
        <f t="shared" si="10"/>
        <v>3751</v>
      </c>
      <c r="V22">
        <f t="shared" si="11"/>
        <v>-2807</v>
      </c>
      <c r="W22">
        <f t="shared" si="12"/>
        <v>379</v>
      </c>
      <c r="X22">
        <f t="shared" si="13"/>
        <v>0</v>
      </c>
    </row>
    <row r="23" spans="2:24" x14ac:dyDescent="0.25">
      <c r="B23" t="s">
        <v>14</v>
      </c>
      <c r="C23">
        <v>7366</v>
      </c>
      <c r="D23">
        <v>7021</v>
      </c>
      <c r="E23">
        <v>7080</v>
      </c>
      <c r="F23">
        <v>6944</v>
      </c>
      <c r="G23">
        <v>7468</v>
      </c>
      <c r="H23">
        <v>6927</v>
      </c>
      <c r="J23">
        <f>SUM(C$17:C23)</f>
        <v>54501</v>
      </c>
      <c r="K23">
        <f>SUM(D$17:D23)</f>
        <v>53758</v>
      </c>
      <c r="L23">
        <f>SUM(E$17:E23)</f>
        <v>58442</v>
      </c>
      <c r="M23">
        <f>SUM(F$17:F23)</f>
        <v>51748</v>
      </c>
      <c r="N23">
        <f>SUM(G$17:G23)</f>
        <v>55458</v>
      </c>
      <c r="O23">
        <f>SUM(H$17:H23)</f>
        <v>54538</v>
      </c>
      <c r="P23">
        <f t="shared" si="14"/>
        <v>54538</v>
      </c>
      <c r="R23" t="s">
        <v>14</v>
      </c>
      <c r="S23">
        <f t="shared" si="8"/>
        <v>-37</v>
      </c>
      <c r="T23">
        <f t="shared" si="9"/>
        <v>-780</v>
      </c>
      <c r="U23">
        <f t="shared" si="10"/>
        <v>3904</v>
      </c>
      <c r="V23">
        <f t="shared" si="11"/>
        <v>-2790</v>
      </c>
      <c r="W23">
        <f t="shared" si="12"/>
        <v>920</v>
      </c>
      <c r="X23">
        <f t="shared" si="13"/>
        <v>0</v>
      </c>
    </row>
    <row r="24" spans="2:24" x14ac:dyDescent="0.25">
      <c r="B24" t="s">
        <v>15</v>
      </c>
      <c r="C24">
        <v>7568</v>
      </c>
      <c r="D24">
        <v>7035</v>
      </c>
      <c r="E24">
        <v>6968</v>
      </c>
      <c r="F24">
        <v>7031</v>
      </c>
      <c r="G24">
        <v>6971</v>
      </c>
      <c r="H24">
        <v>6996</v>
      </c>
      <c r="J24">
        <f>SUM(C$17:C24)</f>
        <v>62069</v>
      </c>
      <c r="K24">
        <f>SUM(D$17:D24)</f>
        <v>60793</v>
      </c>
      <c r="L24">
        <f>SUM(E$17:E24)</f>
        <v>65410</v>
      </c>
      <c r="M24">
        <f>SUM(F$17:F24)</f>
        <v>58779</v>
      </c>
      <c r="N24">
        <f>SUM(G$17:G24)</f>
        <v>62429</v>
      </c>
      <c r="O24">
        <f>SUM(H$17:H24)</f>
        <v>61534</v>
      </c>
      <c r="P24">
        <f t="shared" si="14"/>
        <v>61534</v>
      </c>
      <c r="R24" t="s">
        <v>15</v>
      </c>
      <c r="S24">
        <f t="shared" si="8"/>
        <v>535</v>
      </c>
      <c r="T24">
        <f t="shared" si="9"/>
        <v>-741</v>
      </c>
      <c r="U24">
        <f t="shared" si="10"/>
        <v>3876</v>
      </c>
      <c r="V24">
        <f t="shared" si="11"/>
        <v>-2755</v>
      </c>
      <c r="W24">
        <f t="shared" si="12"/>
        <v>895</v>
      </c>
      <c r="X24">
        <f t="shared" si="13"/>
        <v>0</v>
      </c>
    </row>
    <row r="25" spans="2:24" x14ac:dyDescent="0.25">
      <c r="B25" t="s">
        <v>16</v>
      </c>
      <c r="C25">
        <v>7387</v>
      </c>
      <c r="D25">
        <v>7161</v>
      </c>
      <c r="E25">
        <v>6772</v>
      </c>
      <c r="F25">
        <v>6855</v>
      </c>
      <c r="G25">
        <v>6952</v>
      </c>
      <c r="H25">
        <v>6913</v>
      </c>
      <c r="J25">
        <f>SUM(C$17:C25)</f>
        <v>69456</v>
      </c>
      <c r="K25">
        <f>SUM(D$17:D25)</f>
        <v>67954</v>
      </c>
      <c r="L25">
        <f>SUM(E$17:E25)</f>
        <v>72182</v>
      </c>
      <c r="M25">
        <f>SUM(F$17:F25)</f>
        <v>65634</v>
      </c>
      <c r="N25">
        <f>SUM(G$17:G25)</f>
        <v>69381</v>
      </c>
      <c r="O25">
        <f>SUM(H$17:H25)</f>
        <v>68447</v>
      </c>
      <c r="P25">
        <f t="shared" si="14"/>
        <v>68447</v>
      </c>
      <c r="R25" t="s">
        <v>16</v>
      </c>
      <c r="S25">
        <f t="shared" si="8"/>
        <v>1009</v>
      </c>
      <c r="T25">
        <f t="shared" si="9"/>
        <v>-493</v>
      </c>
      <c r="U25">
        <f t="shared" si="10"/>
        <v>3735</v>
      </c>
      <c r="V25">
        <f t="shared" si="11"/>
        <v>-2813</v>
      </c>
      <c r="W25">
        <f t="shared" si="12"/>
        <v>934</v>
      </c>
      <c r="X25">
        <f t="shared" si="13"/>
        <v>0</v>
      </c>
    </row>
    <row r="26" spans="2:24" x14ac:dyDescent="0.25">
      <c r="B26" t="s">
        <v>17</v>
      </c>
      <c r="C26">
        <v>7593</v>
      </c>
      <c r="D26">
        <v>7541</v>
      </c>
      <c r="E26">
        <v>7281</v>
      </c>
      <c r="F26">
        <v>7536</v>
      </c>
      <c r="G26">
        <v>7440</v>
      </c>
      <c r="H26">
        <v>7587</v>
      </c>
      <c r="J26">
        <f>SUM(C$17:C26)</f>
        <v>77049</v>
      </c>
      <c r="K26">
        <f>SUM(D$17:D26)</f>
        <v>75495</v>
      </c>
      <c r="L26">
        <f>SUM(E$17:E26)</f>
        <v>79463</v>
      </c>
      <c r="M26">
        <f>SUM(F$17:F26)</f>
        <v>73170</v>
      </c>
      <c r="N26">
        <f>SUM(G$17:G26)</f>
        <v>76821</v>
      </c>
      <c r="O26">
        <f>SUM(H$17:H26)</f>
        <v>76034</v>
      </c>
      <c r="P26">
        <f t="shared" si="14"/>
        <v>76034</v>
      </c>
      <c r="R26" t="s">
        <v>17</v>
      </c>
      <c r="S26">
        <f t="shared" si="8"/>
        <v>1015</v>
      </c>
      <c r="T26">
        <f t="shared" ref="T26:X28" si="15">K26-$P26</f>
        <v>-539</v>
      </c>
      <c r="U26">
        <f t="shared" si="15"/>
        <v>3429</v>
      </c>
      <c r="V26">
        <f t="shared" si="15"/>
        <v>-2864</v>
      </c>
      <c r="W26">
        <f t="shared" si="15"/>
        <v>787</v>
      </c>
      <c r="X26">
        <f t="shared" si="15"/>
        <v>0</v>
      </c>
    </row>
    <row r="27" spans="2:24" x14ac:dyDescent="0.25">
      <c r="B27" t="s">
        <v>18</v>
      </c>
      <c r="C27">
        <v>7618</v>
      </c>
      <c r="D27">
        <v>7632</v>
      </c>
      <c r="E27">
        <v>8220</v>
      </c>
      <c r="F27">
        <v>7438</v>
      </c>
      <c r="G27">
        <v>7102</v>
      </c>
      <c r="H27">
        <v>7482</v>
      </c>
      <c r="J27">
        <f>SUM(C$17:C27)</f>
        <v>84667</v>
      </c>
      <c r="K27">
        <f>SUM(D$17:D27)</f>
        <v>83127</v>
      </c>
      <c r="L27">
        <f>SUM(E$17:E27)</f>
        <v>87683</v>
      </c>
      <c r="M27">
        <f>SUM(F$17:F27)</f>
        <v>80608</v>
      </c>
      <c r="N27">
        <f>SUM(G$17:G27)</f>
        <v>83923</v>
      </c>
      <c r="O27">
        <f>SUM(H$17:H27)</f>
        <v>83516</v>
      </c>
      <c r="P27">
        <f t="shared" si="14"/>
        <v>83516</v>
      </c>
      <c r="R27" t="s">
        <v>18</v>
      </c>
      <c r="S27">
        <f t="shared" si="8"/>
        <v>1151</v>
      </c>
      <c r="T27">
        <f t="shared" si="15"/>
        <v>-389</v>
      </c>
      <c r="U27">
        <f t="shared" si="15"/>
        <v>4167</v>
      </c>
      <c r="V27">
        <f t="shared" si="15"/>
        <v>-2908</v>
      </c>
      <c r="W27">
        <f t="shared" si="15"/>
        <v>407</v>
      </c>
      <c r="X27">
        <f t="shared" si="15"/>
        <v>0</v>
      </c>
    </row>
    <row r="28" spans="2:24" x14ac:dyDescent="0.25">
      <c r="B28" t="s">
        <v>19</v>
      </c>
      <c r="C28">
        <v>9795</v>
      </c>
      <c r="D28">
        <v>8542</v>
      </c>
      <c r="E28">
        <v>10187</v>
      </c>
      <c r="F28">
        <v>7896</v>
      </c>
      <c r="G28">
        <v>8014</v>
      </c>
      <c r="H28">
        <v>8259</v>
      </c>
      <c r="J28">
        <f>SUM(C$17:C28)</f>
        <v>94462</v>
      </c>
      <c r="K28">
        <f>SUM(D$17:D28)</f>
        <v>91669</v>
      </c>
      <c r="L28">
        <f>SUM(E$17:E28)</f>
        <v>97870</v>
      </c>
      <c r="M28">
        <f>SUM(F$17:F28)</f>
        <v>88504</v>
      </c>
      <c r="N28">
        <f>SUM(G$17:G28)</f>
        <v>91937</v>
      </c>
      <c r="O28">
        <f>SUM(H$17:H28)</f>
        <v>91775</v>
      </c>
      <c r="P28">
        <f t="shared" si="14"/>
        <v>91775</v>
      </c>
      <c r="R28" t="s">
        <v>19</v>
      </c>
      <c r="S28">
        <f t="shared" si="8"/>
        <v>2687</v>
      </c>
      <c r="T28">
        <f t="shared" si="15"/>
        <v>-106</v>
      </c>
      <c r="U28">
        <f t="shared" si="15"/>
        <v>6095</v>
      </c>
      <c r="V28">
        <f t="shared" si="15"/>
        <v>-3271</v>
      </c>
      <c r="W28">
        <f t="shared" si="15"/>
        <v>162</v>
      </c>
      <c r="X28">
        <f t="shared" si="15"/>
        <v>0</v>
      </c>
    </row>
    <row r="31" spans="2:24" x14ac:dyDescent="0.25">
      <c r="B31" s="3" t="s">
        <v>96</v>
      </c>
    </row>
    <row r="32" spans="2:24" x14ac:dyDescent="0.25">
      <c r="B32" s="3" t="s">
        <v>95</v>
      </c>
    </row>
  </sheetData>
  <hyperlinks>
    <hyperlink ref="A1" location="home!A1" display="home" xr:uid="{D861454D-C2E2-4C79-BBC9-911BCC222889}"/>
    <hyperlink ref="B31" r:id="rId1" xr:uid="{82DEBA47-15B6-40E9-B350-F571218EBA7A}"/>
    <hyperlink ref="B32" r:id="rId2" xr:uid="{4B032725-66A2-4FF4-BBD0-B641ED157D9D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31</vt:i4>
      </vt:variant>
      <vt:variant>
        <vt:lpstr>Diagramme</vt:lpstr>
      </vt:variant>
      <vt:variant>
        <vt:i4>54</vt:i4>
      </vt:variant>
    </vt:vector>
  </HeadingPairs>
  <TitlesOfParts>
    <vt:vector size="85" baseType="lpstr">
      <vt:lpstr>home</vt:lpstr>
      <vt:lpstr>Germany</vt:lpstr>
      <vt:lpstr>France</vt:lpstr>
      <vt:lpstr>Switzerland</vt:lpstr>
      <vt:lpstr>Austria</vt:lpstr>
      <vt:lpstr>EnglandWales</vt:lpstr>
      <vt:lpstr>NorthernIreland</vt:lpstr>
      <vt:lpstr>Scotland</vt:lpstr>
      <vt:lpstr>Sweden</vt:lpstr>
      <vt:lpstr>Portugal</vt:lpstr>
      <vt:lpstr>Spain</vt:lpstr>
      <vt:lpstr>Netherlands</vt:lpstr>
      <vt:lpstr>Belgium</vt:lpstr>
      <vt:lpstr>Norway</vt:lpstr>
      <vt:lpstr>Israel</vt:lpstr>
      <vt:lpstr>Italy</vt:lpstr>
      <vt:lpstr>Denmark</vt:lpstr>
      <vt:lpstr>Finland</vt:lpstr>
      <vt:lpstr>Poland</vt:lpstr>
      <vt:lpstr>Estonia</vt:lpstr>
      <vt:lpstr>Latvia</vt:lpstr>
      <vt:lpstr>Lithuania</vt:lpstr>
      <vt:lpstr>Romania</vt:lpstr>
      <vt:lpstr>Slovenia</vt:lpstr>
      <vt:lpstr>Czech</vt:lpstr>
      <vt:lpstr>Slovakia</vt:lpstr>
      <vt:lpstr>Hungary</vt:lpstr>
      <vt:lpstr>Bulgaria</vt:lpstr>
      <vt:lpstr>Taiwan</vt:lpstr>
      <vt:lpstr>other</vt:lpstr>
      <vt:lpstr>Tabelle3</vt:lpstr>
      <vt:lpstr>diag</vt:lpstr>
      <vt:lpstr>b Ger</vt:lpstr>
      <vt:lpstr>d Ger</vt:lpstr>
      <vt:lpstr>b Fra</vt:lpstr>
      <vt:lpstr>d Fra</vt:lpstr>
      <vt:lpstr>b Swi</vt:lpstr>
      <vt:lpstr>d Swi</vt:lpstr>
      <vt:lpstr>b Aus</vt:lpstr>
      <vt:lpstr>d Aus</vt:lpstr>
      <vt:lpstr>b EW</vt:lpstr>
      <vt:lpstr>d EW</vt:lpstr>
      <vt:lpstr>b NI</vt:lpstr>
      <vt:lpstr>d NI</vt:lpstr>
      <vt:lpstr>b Sco</vt:lpstr>
      <vt:lpstr>d Sco</vt:lpstr>
      <vt:lpstr>b Swe</vt:lpstr>
      <vt:lpstr>d Swe</vt:lpstr>
      <vt:lpstr>b Por</vt:lpstr>
      <vt:lpstr>d Por</vt:lpstr>
      <vt:lpstr>b Spa</vt:lpstr>
      <vt:lpstr>b Net</vt:lpstr>
      <vt:lpstr>d Net</vt:lpstr>
      <vt:lpstr>b Bel</vt:lpstr>
      <vt:lpstr>d Bel</vt:lpstr>
      <vt:lpstr>b Nor</vt:lpstr>
      <vt:lpstr>d Nor</vt:lpstr>
      <vt:lpstr>b Isr</vt:lpstr>
      <vt:lpstr>d Isr</vt:lpstr>
      <vt:lpstr>b Ita</vt:lpstr>
      <vt:lpstr>b Den</vt:lpstr>
      <vt:lpstr>d Den</vt:lpstr>
      <vt:lpstr>b Fin</vt:lpstr>
      <vt:lpstr>d Fin</vt:lpstr>
      <vt:lpstr>b Pol</vt:lpstr>
      <vt:lpstr>d Pol</vt:lpstr>
      <vt:lpstr>b Est</vt:lpstr>
      <vt:lpstr>d Est</vt:lpstr>
      <vt:lpstr>b Lat</vt:lpstr>
      <vt:lpstr>d Lat</vt:lpstr>
      <vt:lpstr>b Lit</vt:lpstr>
      <vt:lpstr>d Lit</vt:lpstr>
      <vt:lpstr>b Rom</vt:lpstr>
      <vt:lpstr>d Rom</vt:lpstr>
      <vt:lpstr>b Slo</vt:lpstr>
      <vt:lpstr>d Slo</vt:lpstr>
      <vt:lpstr>b Cze</vt:lpstr>
      <vt:lpstr>d Cze</vt:lpstr>
      <vt:lpstr>b Svk</vt:lpstr>
      <vt:lpstr>d Svk</vt:lpstr>
      <vt:lpstr>b Hun</vt:lpstr>
      <vt:lpstr>d Hun</vt:lpstr>
      <vt:lpstr>b Bul</vt:lpstr>
      <vt:lpstr>b Tai</vt:lpstr>
      <vt:lpstr>d Tai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Meyer</dc:creator>
  <cp:lastModifiedBy>Christian Meyer</cp:lastModifiedBy>
  <dcterms:created xsi:type="dcterms:W3CDTF">2022-10-14T07:34:04Z</dcterms:created>
  <dcterms:modified xsi:type="dcterms:W3CDTF">2023-03-22T20:33:43Z</dcterms:modified>
</cp:coreProperties>
</file>