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54.xml" ContentType="application/vnd.openxmlformats-officedocument.spreadsheetml.chartsheet+xml"/>
  <Override PartName="/xl/chartsheets/sheet55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56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57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58.xml" ContentType="application/vnd.openxmlformats-officedocument.spreadsheetml.chartsheet+xml"/>
  <Override PartName="/xl/chartsheets/sheet59.xml" ContentType="application/vnd.openxmlformats-officedocument.spreadsheetml.chart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1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2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3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4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6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7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8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9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0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1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2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3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4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5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6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7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8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9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0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1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2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278\Downloads\Material Blog\"/>
    </mc:Choice>
  </mc:AlternateContent>
  <xr:revisionPtr revIDLastSave="0" documentId="13_ncr:1_{6976F21F-2477-40B3-B6EE-4CAD8B23B22E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home" sheetId="57" r:id="rId1"/>
    <sheet name="months_vs_5" sheetId="119" r:id="rId2"/>
    <sheet name="months_vs_4" sheetId="124" r:id="rId3"/>
    <sheet name="diag" sheetId="85" r:id="rId4"/>
    <sheet name="diag_vs_5" sheetId="120" r:id="rId5"/>
    <sheet name="diag_vs_4" sheetId="125" r:id="rId6"/>
    <sheet name="b Ger" sheetId="2" r:id="rId7"/>
    <sheet name="d Ger" sheetId="37" r:id="rId8"/>
    <sheet name="m Ger" sheetId="115" r:id="rId9"/>
    <sheet name="Germany" sheetId="1" r:id="rId10"/>
    <sheet name="b Fra" sheetId="7" r:id="rId11"/>
    <sheet name="d Fra" sheetId="44" r:id="rId12"/>
    <sheet name="France" sheetId="6" r:id="rId13"/>
    <sheet name="b Swi" sheetId="9" r:id="rId14"/>
    <sheet name="d Swi" sheetId="39" r:id="rId15"/>
    <sheet name="Switzerland" sheetId="8" r:id="rId16"/>
    <sheet name="b Aus" sheetId="27" r:id="rId17"/>
    <sheet name="d Aus" sheetId="78" r:id="rId18"/>
    <sheet name="Austria" sheetId="10" r:id="rId19"/>
    <sheet name="b EW" sheetId="12" r:id="rId20"/>
    <sheet name="d EW" sheetId="56" r:id="rId21"/>
    <sheet name="EnglandWales" sheetId="11" r:id="rId22"/>
    <sheet name="b NI" sheetId="54" r:id="rId23"/>
    <sheet name="d NI" sheetId="55" r:id="rId24"/>
    <sheet name="NorthernIreland" sheetId="53" r:id="rId25"/>
    <sheet name="b Sco" sheetId="72" r:id="rId26"/>
    <sheet name="d Sco" sheetId="73" r:id="rId27"/>
    <sheet name="Scotland" sheetId="71" r:id="rId28"/>
    <sheet name="b Swe" sheetId="14" r:id="rId29"/>
    <sheet name="d Swe" sheetId="42" r:id="rId30"/>
    <sheet name="m Swe" sheetId="113" r:id="rId31"/>
    <sheet name="Sweden" sheetId="13" r:id="rId32"/>
    <sheet name="b Por" sheetId="26" r:id="rId33"/>
    <sheet name="d Por" sheetId="46" r:id="rId34"/>
    <sheet name="Portugal" sheetId="15" r:id="rId35"/>
    <sheet name="b Spa" sheetId="17" r:id="rId36"/>
    <sheet name="Spain" sheetId="16" r:id="rId37"/>
    <sheet name="b Net" sheetId="20" r:id="rId38"/>
    <sheet name="d Net" sheetId="45" r:id="rId39"/>
    <sheet name="Netherlands" sheetId="19" r:id="rId40"/>
    <sheet name="b Bel" sheetId="22" r:id="rId41"/>
    <sheet name="d Bel" sheetId="61" r:id="rId42"/>
    <sheet name="Belgium" sheetId="21" r:id="rId43"/>
    <sheet name="b Nor" sheetId="28" r:id="rId44"/>
    <sheet name="d Nor" sheetId="48" r:id="rId45"/>
    <sheet name="Norway" sheetId="23" r:id="rId46"/>
    <sheet name="b Isr" sheetId="25" r:id="rId47"/>
    <sheet name="d Isr" sheetId="74" r:id="rId48"/>
    <sheet name="Israel" sheetId="24" r:id="rId49"/>
    <sheet name="b Ita" sheetId="30" r:id="rId50"/>
    <sheet name="Italy" sheetId="29" r:id="rId51"/>
    <sheet name="b Den" sheetId="32" r:id="rId52"/>
    <sheet name="d Den" sheetId="47" r:id="rId53"/>
    <sheet name="Denmark" sheetId="31" r:id="rId54"/>
    <sheet name="b Fin" sheetId="49" r:id="rId55"/>
    <sheet name="d Fin" sheetId="51" r:id="rId56"/>
    <sheet name="Finland" sheetId="50" r:id="rId57"/>
    <sheet name="b Pol" sheetId="59" r:id="rId58"/>
    <sheet name="d Pol" sheetId="60" r:id="rId59"/>
    <sheet name="Poland" sheetId="58" r:id="rId60"/>
    <sheet name="b Est" sheetId="63" r:id="rId61"/>
    <sheet name="d Est" sheetId="64" r:id="rId62"/>
    <sheet name="Estonia" sheetId="62" r:id="rId63"/>
    <sheet name="b Lat" sheetId="69" r:id="rId64"/>
    <sheet name="d Lat" sheetId="70" r:id="rId65"/>
    <sheet name="Latvia" sheetId="68" r:id="rId66"/>
    <sheet name="b Lit" sheetId="66" r:id="rId67"/>
    <sheet name="d Lit" sheetId="67" r:id="rId68"/>
    <sheet name="Lithuania" sheetId="65" r:id="rId69"/>
    <sheet name="b Rom" sheetId="76" r:id="rId70"/>
    <sheet name="d Rom" sheetId="77" r:id="rId71"/>
    <sheet name="Romania" sheetId="75" r:id="rId72"/>
    <sheet name="b Slo" sheetId="87" r:id="rId73"/>
    <sheet name="d Slo" sheetId="88" r:id="rId74"/>
    <sheet name="Slovenia" sheetId="86" r:id="rId75"/>
    <sheet name="b Cze" sheetId="91" r:id="rId76"/>
    <sheet name="d Cze" sheetId="92" r:id="rId77"/>
    <sheet name="Czech" sheetId="90" r:id="rId78"/>
    <sheet name="b Svk" sheetId="95" r:id="rId79"/>
    <sheet name="d Svk" sheetId="96" r:id="rId80"/>
    <sheet name="Slovakia" sheetId="94" r:id="rId81"/>
    <sheet name="b Hun" sheetId="99" r:id="rId82"/>
    <sheet name="d Hun" sheetId="100" r:id="rId83"/>
    <sheet name="Hungary" sheetId="98" r:id="rId84"/>
    <sheet name="b Bul" sheetId="111" r:id="rId85"/>
    <sheet name="Bulgaria" sheetId="109" r:id="rId86"/>
    <sheet name="b Tur" sheetId="122" r:id="rId87"/>
    <sheet name="Turkey" sheetId="121" r:id="rId88"/>
    <sheet name="b Tai" sheetId="106" r:id="rId89"/>
    <sheet name="d Tai" sheetId="107" r:id="rId90"/>
    <sheet name="Taiwan" sheetId="101" r:id="rId91"/>
    <sheet name="other" sheetId="52" r:id="rId92"/>
  </sheets>
  <definedNames>
    <definedName name="_xlnm._FilterDatabase" localSheetId="21" hidden="1">EnglandWales!#REF!</definedName>
    <definedName name="_xlnm._FilterDatabase" localSheetId="12" hidden="1">France!#REF!</definedName>
    <definedName name="_xlnm._FilterDatabase" localSheetId="36" hidden="1">Spain!$N$19:$P$35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8" i="124" l="1"/>
  <c r="AK27" i="124"/>
  <c r="AK26" i="124"/>
  <c r="AK25" i="124"/>
  <c r="AK24" i="124"/>
  <c r="AK23" i="124"/>
  <c r="AK22" i="124"/>
  <c r="AK21" i="124"/>
  <c r="AK20" i="124"/>
  <c r="AK19" i="124"/>
  <c r="AK18" i="124"/>
  <c r="AK17" i="124"/>
  <c r="AK16" i="124"/>
  <c r="AK14" i="124"/>
  <c r="AK13" i="124"/>
  <c r="AK12" i="124"/>
  <c r="AK11" i="124"/>
  <c r="AK10" i="124"/>
  <c r="AK9" i="124"/>
  <c r="AK8" i="124"/>
  <c r="AK4" i="124"/>
  <c r="AK5" i="124"/>
  <c r="AK3" i="124"/>
  <c r="AJ4" i="124"/>
  <c r="AJ5" i="124"/>
  <c r="AJ6" i="124"/>
  <c r="AJ7" i="124"/>
  <c r="AJ8" i="124"/>
  <c r="AJ9" i="124"/>
  <c r="AJ10" i="124"/>
  <c r="AJ11" i="124"/>
  <c r="AJ12" i="124"/>
  <c r="AJ13" i="124"/>
  <c r="AJ14" i="124"/>
  <c r="AJ15" i="124"/>
  <c r="AJ16" i="124"/>
  <c r="AJ17" i="124"/>
  <c r="AJ18" i="124"/>
  <c r="AJ19" i="124"/>
  <c r="AJ20" i="124"/>
  <c r="AJ21" i="124"/>
  <c r="AJ22" i="124"/>
  <c r="AJ23" i="124"/>
  <c r="AJ24" i="124"/>
  <c r="AJ25" i="124"/>
  <c r="AJ26" i="124"/>
  <c r="AJ27" i="124"/>
  <c r="AJ28" i="124"/>
  <c r="AJ3" i="124"/>
  <c r="U19" i="24"/>
  <c r="K19" i="24"/>
  <c r="AE22" i="124"/>
  <c r="T22" i="119"/>
  <c r="T22" i="57"/>
  <c r="K5" i="68"/>
  <c r="K20" i="68"/>
  <c r="AE12" i="124"/>
  <c r="T12" i="119"/>
  <c r="T12" i="57"/>
  <c r="U5" i="16"/>
  <c r="K5" i="16"/>
  <c r="D3" i="124"/>
  <c r="E3" i="124"/>
  <c r="F3" i="124"/>
  <c r="G3" i="124"/>
  <c r="H3" i="124"/>
  <c r="I3" i="124"/>
  <c r="J3" i="124"/>
  <c r="K3" i="124"/>
  <c r="L3" i="124"/>
  <c r="M3" i="124"/>
  <c r="N3" i="124"/>
  <c r="O3" i="124"/>
  <c r="D4" i="124"/>
  <c r="E4" i="124"/>
  <c r="F4" i="124"/>
  <c r="G4" i="124"/>
  <c r="H4" i="124"/>
  <c r="I4" i="124"/>
  <c r="J4" i="124"/>
  <c r="K4" i="124"/>
  <c r="L4" i="124"/>
  <c r="M4" i="124"/>
  <c r="N4" i="124"/>
  <c r="O4" i="124"/>
  <c r="D5" i="124"/>
  <c r="E5" i="124"/>
  <c r="F5" i="124"/>
  <c r="G5" i="124"/>
  <c r="H5" i="124"/>
  <c r="I5" i="124"/>
  <c r="J5" i="124"/>
  <c r="K5" i="124"/>
  <c r="L5" i="124"/>
  <c r="M5" i="124"/>
  <c r="N5" i="124"/>
  <c r="D6" i="124"/>
  <c r="E6" i="124"/>
  <c r="F6" i="124"/>
  <c r="G6" i="124"/>
  <c r="H6" i="124"/>
  <c r="I6" i="124"/>
  <c r="J6" i="124"/>
  <c r="K6" i="124"/>
  <c r="L6" i="124"/>
  <c r="M6" i="124"/>
  <c r="N6" i="124"/>
  <c r="O6" i="124"/>
  <c r="D7" i="124"/>
  <c r="E7" i="124"/>
  <c r="F7" i="124"/>
  <c r="G7" i="124"/>
  <c r="H7" i="124"/>
  <c r="I7" i="124"/>
  <c r="J7" i="124"/>
  <c r="K7" i="124"/>
  <c r="L7" i="124"/>
  <c r="M7" i="124"/>
  <c r="N7" i="124"/>
  <c r="O7" i="124"/>
  <c r="D8" i="124"/>
  <c r="E8" i="124"/>
  <c r="F8" i="124"/>
  <c r="G8" i="124"/>
  <c r="H8" i="124"/>
  <c r="I8" i="124"/>
  <c r="J8" i="124"/>
  <c r="K8" i="124"/>
  <c r="L8" i="124"/>
  <c r="M8" i="124"/>
  <c r="N8" i="124"/>
  <c r="O8" i="124"/>
  <c r="D9" i="124"/>
  <c r="E9" i="124"/>
  <c r="F9" i="124"/>
  <c r="G9" i="124"/>
  <c r="H9" i="124"/>
  <c r="I9" i="124"/>
  <c r="J9" i="124"/>
  <c r="K9" i="124"/>
  <c r="L9" i="124"/>
  <c r="M9" i="124"/>
  <c r="N9" i="124"/>
  <c r="O9" i="124"/>
  <c r="D10" i="124"/>
  <c r="E10" i="124"/>
  <c r="F10" i="124"/>
  <c r="G10" i="124"/>
  <c r="H10" i="124"/>
  <c r="I10" i="124"/>
  <c r="J10" i="124"/>
  <c r="K10" i="124"/>
  <c r="L10" i="124"/>
  <c r="M10" i="124"/>
  <c r="N10" i="124"/>
  <c r="O10" i="124"/>
  <c r="D11" i="124"/>
  <c r="E11" i="124"/>
  <c r="F11" i="124"/>
  <c r="G11" i="124"/>
  <c r="H11" i="124"/>
  <c r="I11" i="124"/>
  <c r="J11" i="124"/>
  <c r="K11" i="124"/>
  <c r="L11" i="124"/>
  <c r="M11" i="124"/>
  <c r="N11" i="124"/>
  <c r="O11" i="124"/>
  <c r="D12" i="124"/>
  <c r="E12" i="124"/>
  <c r="F12" i="124"/>
  <c r="G12" i="124"/>
  <c r="H12" i="124"/>
  <c r="I12" i="124"/>
  <c r="J12" i="124"/>
  <c r="K12" i="124"/>
  <c r="L12" i="124"/>
  <c r="M12" i="124"/>
  <c r="N12" i="124"/>
  <c r="O12" i="124"/>
  <c r="D13" i="124"/>
  <c r="E13" i="124"/>
  <c r="F13" i="124"/>
  <c r="G13" i="124"/>
  <c r="H13" i="124"/>
  <c r="I13" i="124"/>
  <c r="J13" i="124"/>
  <c r="K13" i="124"/>
  <c r="L13" i="124"/>
  <c r="M13" i="124"/>
  <c r="N13" i="124"/>
  <c r="O13" i="124"/>
  <c r="D14" i="124"/>
  <c r="E14" i="124"/>
  <c r="F14" i="124"/>
  <c r="G14" i="124"/>
  <c r="H14" i="124"/>
  <c r="I14" i="124"/>
  <c r="J14" i="124"/>
  <c r="K14" i="124"/>
  <c r="L14" i="124"/>
  <c r="M14" i="124"/>
  <c r="N14" i="124"/>
  <c r="O14" i="124"/>
  <c r="D15" i="124"/>
  <c r="E15" i="124"/>
  <c r="F15" i="124"/>
  <c r="G15" i="124"/>
  <c r="H15" i="124"/>
  <c r="I15" i="124"/>
  <c r="J15" i="124"/>
  <c r="K15" i="124"/>
  <c r="L15" i="124"/>
  <c r="M15" i="124"/>
  <c r="N15" i="124"/>
  <c r="O15" i="124"/>
  <c r="D16" i="124"/>
  <c r="E16" i="124"/>
  <c r="F16" i="124"/>
  <c r="G16" i="124"/>
  <c r="H16" i="124"/>
  <c r="I16" i="124"/>
  <c r="J16" i="124"/>
  <c r="K16" i="124"/>
  <c r="L16" i="124"/>
  <c r="M16" i="124"/>
  <c r="N16" i="124"/>
  <c r="O16" i="124"/>
  <c r="D17" i="124"/>
  <c r="E17" i="124"/>
  <c r="F17" i="124"/>
  <c r="G17" i="124"/>
  <c r="H17" i="124"/>
  <c r="I17" i="124"/>
  <c r="J17" i="124"/>
  <c r="K17" i="124"/>
  <c r="L17" i="124"/>
  <c r="M17" i="124"/>
  <c r="N17" i="124"/>
  <c r="O17" i="124"/>
  <c r="D18" i="124"/>
  <c r="E18" i="124"/>
  <c r="F18" i="124"/>
  <c r="G18" i="124"/>
  <c r="H18" i="124"/>
  <c r="I18" i="124"/>
  <c r="J18" i="124"/>
  <c r="K18" i="124"/>
  <c r="L18" i="124"/>
  <c r="M18" i="124"/>
  <c r="N18" i="124"/>
  <c r="O18" i="124"/>
  <c r="D19" i="124"/>
  <c r="E19" i="124"/>
  <c r="F19" i="124"/>
  <c r="G19" i="124"/>
  <c r="H19" i="124"/>
  <c r="I19" i="124"/>
  <c r="J19" i="124"/>
  <c r="K19" i="124"/>
  <c r="L19" i="124"/>
  <c r="M19" i="124"/>
  <c r="N19" i="124"/>
  <c r="O19" i="124"/>
  <c r="D20" i="124"/>
  <c r="E20" i="124"/>
  <c r="F20" i="124"/>
  <c r="G20" i="124"/>
  <c r="H20" i="124"/>
  <c r="I20" i="124"/>
  <c r="J20" i="124"/>
  <c r="K20" i="124"/>
  <c r="L20" i="124"/>
  <c r="M20" i="124"/>
  <c r="N20" i="124"/>
  <c r="O20" i="124"/>
  <c r="D21" i="124"/>
  <c r="E21" i="124"/>
  <c r="F21" i="124"/>
  <c r="G21" i="124"/>
  <c r="H21" i="124"/>
  <c r="I21" i="124"/>
  <c r="J21" i="124"/>
  <c r="K21" i="124"/>
  <c r="L21" i="124"/>
  <c r="M21" i="124"/>
  <c r="N21" i="124"/>
  <c r="O21" i="124"/>
  <c r="D22" i="124"/>
  <c r="E22" i="124"/>
  <c r="F22" i="124"/>
  <c r="D23" i="124"/>
  <c r="E23" i="124"/>
  <c r="F23" i="124"/>
  <c r="G23" i="124"/>
  <c r="H23" i="124"/>
  <c r="I23" i="124"/>
  <c r="J23" i="124"/>
  <c r="K23" i="124"/>
  <c r="L23" i="124"/>
  <c r="M23" i="124"/>
  <c r="N23" i="124"/>
  <c r="O23" i="124"/>
  <c r="D24" i="124"/>
  <c r="E24" i="124"/>
  <c r="F24" i="124"/>
  <c r="G24" i="124"/>
  <c r="H24" i="124"/>
  <c r="I24" i="124"/>
  <c r="J24" i="124"/>
  <c r="K24" i="124"/>
  <c r="L24" i="124"/>
  <c r="M24" i="124"/>
  <c r="N24" i="124"/>
  <c r="O24" i="124"/>
  <c r="D25" i="124"/>
  <c r="E25" i="124"/>
  <c r="F25" i="124"/>
  <c r="G25" i="124"/>
  <c r="H25" i="124"/>
  <c r="I25" i="124"/>
  <c r="J25" i="124"/>
  <c r="K25" i="124"/>
  <c r="L25" i="124"/>
  <c r="M25" i="124"/>
  <c r="N25" i="124"/>
  <c r="O25" i="124"/>
  <c r="D26" i="124"/>
  <c r="E26" i="124"/>
  <c r="F26" i="124"/>
  <c r="G26" i="124"/>
  <c r="H26" i="124"/>
  <c r="I26" i="124"/>
  <c r="J26" i="124"/>
  <c r="K26" i="124"/>
  <c r="L26" i="124"/>
  <c r="M26" i="124"/>
  <c r="N26" i="124"/>
  <c r="O26" i="124"/>
  <c r="D27" i="124"/>
  <c r="E27" i="124"/>
  <c r="F27" i="124"/>
  <c r="G27" i="124"/>
  <c r="H27" i="124"/>
  <c r="I27" i="124"/>
  <c r="J27" i="124"/>
  <c r="K27" i="124"/>
  <c r="L27" i="124"/>
  <c r="M27" i="124"/>
  <c r="N27" i="124"/>
  <c r="O27" i="124"/>
  <c r="D28" i="124"/>
  <c r="E28" i="124"/>
  <c r="F28" i="124"/>
  <c r="G28" i="124"/>
  <c r="H28" i="124"/>
  <c r="I28" i="124"/>
  <c r="J28" i="124"/>
  <c r="K28" i="124"/>
  <c r="L28" i="124"/>
  <c r="M28" i="124"/>
  <c r="N28" i="124"/>
  <c r="O28" i="124"/>
  <c r="AE28" i="124"/>
  <c r="AD28" i="124"/>
  <c r="AC28" i="124"/>
  <c r="AB28" i="124"/>
  <c r="AA28" i="124"/>
  <c r="Z28" i="124"/>
  <c r="Y28" i="124"/>
  <c r="X28" i="124"/>
  <c r="W28" i="124"/>
  <c r="V28" i="124"/>
  <c r="U28" i="124"/>
  <c r="T28" i="124"/>
  <c r="S28" i="124"/>
  <c r="R28" i="124"/>
  <c r="Q28" i="124"/>
  <c r="P28" i="124"/>
  <c r="AD27" i="124"/>
  <c r="AC27" i="124"/>
  <c r="AB27" i="124"/>
  <c r="AA27" i="124"/>
  <c r="Z27" i="124"/>
  <c r="Y27" i="124"/>
  <c r="X27" i="124"/>
  <c r="W27" i="124"/>
  <c r="V27" i="124"/>
  <c r="U27" i="124"/>
  <c r="T27" i="124"/>
  <c r="S27" i="124"/>
  <c r="R27" i="124"/>
  <c r="Q27" i="124"/>
  <c r="P27" i="124"/>
  <c r="AD26" i="124"/>
  <c r="AC26" i="124"/>
  <c r="AB26" i="124"/>
  <c r="AA26" i="124"/>
  <c r="Z26" i="124"/>
  <c r="Y26" i="124"/>
  <c r="X26" i="124"/>
  <c r="W26" i="124"/>
  <c r="V26" i="124"/>
  <c r="U26" i="124"/>
  <c r="T26" i="124"/>
  <c r="S26" i="124"/>
  <c r="R26" i="124"/>
  <c r="Q26" i="124"/>
  <c r="P26" i="124"/>
  <c r="AE25" i="124"/>
  <c r="AD25" i="124"/>
  <c r="AC25" i="124"/>
  <c r="AB25" i="124"/>
  <c r="AA25" i="124"/>
  <c r="Z25" i="124"/>
  <c r="Y25" i="124"/>
  <c r="X25" i="124"/>
  <c r="W25" i="124"/>
  <c r="V25" i="124"/>
  <c r="U25" i="124"/>
  <c r="T25" i="124"/>
  <c r="S25" i="124"/>
  <c r="R25" i="124"/>
  <c r="Q25" i="124"/>
  <c r="P25" i="124"/>
  <c r="AD24" i="124"/>
  <c r="AC24" i="124"/>
  <c r="AB24" i="124"/>
  <c r="AA24" i="124"/>
  <c r="Z24" i="124"/>
  <c r="Y24" i="124"/>
  <c r="X24" i="124"/>
  <c r="W24" i="124"/>
  <c r="V24" i="124"/>
  <c r="U24" i="124"/>
  <c r="T24" i="124"/>
  <c r="S24" i="124"/>
  <c r="R24" i="124"/>
  <c r="Q24" i="124"/>
  <c r="P24" i="124"/>
  <c r="AF23" i="124"/>
  <c r="AE23" i="124"/>
  <c r="AD23" i="124"/>
  <c r="AC23" i="124"/>
  <c r="AB23" i="124"/>
  <c r="AA23" i="124"/>
  <c r="Z23" i="124"/>
  <c r="Y23" i="124"/>
  <c r="X23" i="124"/>
  <c r="W23" i="124"/>
  <c r="V23" i="124"/>
  <c r="U23" i="124"/>
  <c r="T23" i="124"/>
  <c r="S23" i="124"/>
  <c r="R23" i="124"/>
  <c r="Q23" i="124"/>
  <c r="P23" i="124"/>
  <c r="R22" i="124"/>
  <c r="Q22" i="124"/>
  <c r="P22" i="124"/>
  <c r="AE21" i="124"/>
  <c r="AD21" i="124"/>
  <c r="AC21" i="124"/>
  <c r="AB21" i="124"/>
  <c r="AA21" i="124"/>
  <c r="Z21" i="124"/>
  <c r="Y21" i="124"/>
  <c r="X21" i="124"/>
  <c r="W21" i="124"/>
  <c r="V21" i="124"/>
  <c r="U21" i="124"/>
  <c r="T21" i="124"/>
  <c r="S21" i="124"/>
  <c r="R21" i="124"/>
  <c r="Q21" i="124"/>
  <c r="P21" i="124"/>
  <c r="AD20" i="124"/>
  <c r="AC20" i="124"/>
  <c r="AB20" i="124"/>
  <c r="AA20" i="124"/>
  <c r="Z20" i="124"/>
  <c r="Y20" i="124"/>
  <c r="X20" i="124"/>
  <c r="W20" i="124"/>
  <c r="V20" i="124"/>
  <c r="U20" i="124"/>
  <c r="T20" i="124"/>
  <c r="S20" i="124"/>
  <c r="R20" i="124"/>
  <c r="Q20" i="124"/>
  <c r="P20" i="124"/>
  <c r="AE19" i="124"/>
  <c r="AD19" i="124"/>
  <c r="AC19" i="124"/>
  <c r="AB19" i="124"/>
  <c r="AA19" i="124"/>
  <c r="Z19" i="124"/>
  <c r="Y19" i="124"/>
  <c r="X19" i="124"/>
  <c r="W19" i="124"/>
  <c r="V19" i="124"/>
  <c r="U19" i="124"/>
  <c r="T19" i="124"/>
  <c r="S19" i="124"/>
  <c r="R19" i="124"/>
  <c r="Q19" i="124"/>
  <c r="P19" i="124"/>
  <c r="AD18" i="124"/>
  <c r="AC18" i="124"/>
  <c r="AB18" i="124"/>
  <c r="AA18" i="124"/>
  <c r="Z18" i="124"/>
  <c r="Y18" i="124"/>
  <c r="X18" i="124"/>
  <c r="W18" i="124"/>
  <c r="V18" i="124"/>
  <c r="U18" i="124"/>
  <c r="T18" i="124"/>
  <c r="S18" i="124"/>
  <c r="R18" i="124"/>
  <c r="Q18" i="124"/>
  <c r="P18" i="124"/>
  <c r="AD17" i="124"/>
  <c r="AC17" i="124"/>
  <c r="AB17" i="124"/>
  <c r="AA17" i="124"/>
  <c r="Z17" i="124"/>
  <c r="Y17" i="124"/>
  <c r="X17" i="124"/>
  <c r="W17" i="124"/>
  <c r="V17" i="124"/>
  <c r="U17" i="124"/>
  <c r="T17" i="124"/>
  <c r="S17" i="124"/>
  <c r="R17" i="124"/>
  <c r="Q17" i="124"/>
  <c r="P17" i="124"/>
  <c r="AD16" i="124"/>
  <c r="AC16" i="124"/>
  <c r="AB16" i="124"/>
  <c r="AA16" i="124"/>
  <c r="Z16" i="124"/>
  <c r="Y16" i="124"/>
  <c r="X16" i="124"/>
  <c r="W16" i="124"/>
  <c r="V16" i="124"/>
  <c r="U16" i="124"/>
  <c r="T16" i="124"/>
  <c r="S16" i="124"/>
  <c r="R16" i="124"/>
  <c r="Q16" i="124"/>
  <c r="P16" i="124"/>
  <c r="AA15" i="124"/>
  <c r="Z15" i="124"/>
  <c r="Y15" i="124"/>
  <c r="X15" i="124"/>
  <c r="W15" i="124"/>
  <c r="V15" i="124"/>
  <c r="U15" i="124"/>
  <c r="T15" i="124"/>
  <c r="S15" i="124"/>
  <c r="R15" i="124"/>
  <c r="Q15" i="124"/>
  <c r="P15" i="124"/>
  <c r="AE14" i="124"/>
  <c r="AD14" i="124"/>
  <c r="AC14" i="124"/>
  <c r="AB14" i="124"/>
  <c r="AA14" i="124"/>
  <c r="Z14" i="124"/>
  <c r="Y14" i="124"/>
  <c r="X14" i="124"/>
  <c r="W14" i="124"/>
  <c r="V14" i="124"/>
  <c r="U14" i="124"/>
  <c r="T14" i="124"/>
  <c r="S14" i="124"/>
  <c r="R14" i="124"/>
  <c r="Q14" i="124"/>
  <c r="P14" i="124"/>
  <c r="AE13" i="124"/>
  <c r="AD13" i="124"/>
  <c r="AC13" i="124"/>
  <c r="AB13" i="124"/>
  <c r="AA13" i="124"/>
  <c r="Z13" i="124"/>
  <c r="Y13" i="124"/>
  <c r="X13" i="124"/>
  <c r="W13" i="124"/>
  <c r="V13" i="124"/>
  <c r="U13" i="124"/>
  <c r="T13" i="124"/>
  <c r="S13" i="124"/>
  <c r="R13" i="124"/>
  <c r="Q13" i="124"/>
  <c r="P13" i="124"/>
  <c r="AD12" i="124"/>
  <c r="AC12" i="124"/>
  <c r="AB12" i="124"/>
  <c r="AA12" i="124"/>
  <c r="Z12" i="124"/>
  <c r="Y12" i="124"/>
  <c r="X12" i="124"/>
  <c r="W12" i="124"/>
  <c r="V12" i="124"/>
  <c r="U12" i="124"/>
  <c r="T12" i="124"/>
  <c r="S12" i="124"/>
  <c r="R12" i="124"/>
  <c r="Q12" i="124"/>
  <c r="P12" i="124"/>
  <c r="AD11" i="124"/>
  <c r="AC11" i="124"/>
  <c r="AB11" i="124"/>
  <c r="AA11" i="124"/>
  <c r="Z11" i="124"/>
  <c r="Y11" i="124"/>
  <c r="X11" i="124"/>
  <c r="W11" i="124"/>
  <c r="V11" i="124"/>
  <c r="U11" i="124"/>
  <c r="T11" i="124"/>
  <c r="S11" i="124"/>
  <c r="R11" i="124"/>
  <c r="Q11" i="124"/>
  <c r="P11" i="124"/>
  <c r="AE10" i="124"/>
  <c r="AD10" i="124"/>
  <c r="AC10" i="124"/>
  <c r="AB10" i="124"/>
  <c r="AA10" i="124"/>
  <c r="Z10" i="124"/>
  <c r="Y10" i="124"/>
  <c r="X10" i="124"/>
  <c r="W10" i="124"/>
  <c r="V10" i="124"/>
  <c r="U10" i="124"/>
  <c r="T10" i="124"/>
  <c r="S10" i="124"/>
  <c r="R10" i="124"/>
  <c r="Q10" i="124"/>
  <c r="P10" i="124"/>
  <c r="AE9" i="124"/>
  <c r="AD9" i="124"/>
  <c r="AC9" i="124"/>
  <c r="AB9" i="124"/>
  <c r="AA9" i="124"/>
  <c r="Z9" i="124"/>
  <c r="Y9" i="124"/>
  <c r="X9" i="124"/>
  <c r="W9" i="124"/>
  <c r="V9" i="124"/>
  <c r="U9" i="124"/>
  <c r="T9" i="124"/>
  <c r="S9" i="124"/>
  <c r="R9" i="124"/>
  <c r="Q9" i="124"/>
  <c r="P9" i="124"/>
  <c r="AD8" i="124"/>
  <c r="AC8" i="124"/>
  <c r="AB8" i="124"/>
  <c r="AA8" i="124"/>
  <c r="Z8" i="124"/>
  <c r="Y8" i="124"/>
  <c r="X8" i="124"/>
  <c r="W8" i="124"/>
  <c r="V8" i="124"/>
  <c r="U8" i="124"/>
  <c r="T8" i="124"/>
  <c r="S8" i="124"/>
  <c r="R8" i="124"/>
  <c r="Q8" i="124"/>
  <c r="P8" i="124"/>
  <c r="AA7" i="124"/>
  <c r="Z7" i="124"/>
  <c r="Y7" i="124"/>
  <c r="X7" i="124"/>
  <c r="W7" i="124"/>
  <c r="V7" i="124"/>
  <c r="U7" i="124"/>
  <c r="T7" i="124"/>
  <c r="S7" i="124"/>
  <c r="R7" i="124"/>
  <c r="Q7" i="124"/>
  <c r="P7" i="124"/>
  <c r="AA6" i="124"/>
  <c r="Z6" i="124"/>
  <c r="Y6" i="124"/>
  <c r="X6" i="124"/>
  <c r="W6" i="124"/>
  <c r="V6" i="124"/>
  <c r="U6" i="124"/>
  <c r="T6" i="124"/>
  <c r="S6" i="124"/>
  <c r="R6" i="124"/>
  <c r="Q6" i="124"/>
  <c r="P6" i="124"/>
  <c r="AD5" i="124"/>
  <c r="AC5" i="124"/>
  <c r="AB5" i="124"/>
  <c r="Z5" i="124"/>
  <c r="Y5" i="124"/>
  <c r="X5" i="124"/>
  <c r="W5" i="124"/>
  <c r="V5" i="124"/>
  <c r="U5" i="124"/>
  <c r="T5" i="124"/>
  <c r="S5" i="124"/>
  <c r="R5" i="124"/>
  <c r="Q5" i="124"/>
  <c r="P5" i="124"/>
  <c r="AE4" i="124"/>
  <c r="AD4" i="124"/>
  <c r="AC4" i="124"/>
  <c r="AB4" i="124"/>
  <c r="AA4" i="124"/>
  <c r="Z4" i="124"/>
  <c r="Y4" i="124"/>
  <c r="X4" i="124"/>
  <c r="W4" i="124"/>
  <c r="V4" i="124"/>
  <c r="U4" i="124"/>
  <c r="T4" i="124"/>
  <c r="S4" i="124"/>
  <c r="R4" i="124"/>
  <c r="Q4" i="124"/>
  <c r="P4" i="124"/>
  <c r="AD3" i="124"/>
  <c r="AC3" i="124"/>
  <c r="AB3" i="124"/>
  <c r="AA3" i="124"/>
  <c r="Z3" i="124"/>
  <c r="Y3" i="124"/>
  <c r="X3" i="124"/>
  <c r="W3" i="124"/>
  <c r="V3" i="124"/>
  <c r="U3" i="124"/>
  <c r="T3" i="124"/>
  <c r="S3" i="124"/>
  <c r="R3" i="124"/>
  <c r="Q3" i="124"/>
  <c r="P3" i="124"/>
  <c r="AD13" i="98"/>
  <c r="AD12" i="98"/>
  <c r="AD11" i="98"/>
  <c r="AD10" i="98"/>
  <c r="AD9" i="98"/>
  <c r="AD8" i="98"/>
  <c r="AD7" i="98"/>
  <c r="AD6" i="98"/>
  <c r="AD5" i="98"/>
  <c r="AD4" i="98"/>
  <c r="AD3" i="98"/>
  <c r="AD2" i="98"/>
  <c r="AD13" i="94"/>
  <c r="AD12" i="94"/>
  <c r="AD11" i="94"/>
  <c r="AD10" i="94"/>
  <c r="AD9" i="94"/>
  <c r="AD8" i="94"/>
  <c r="AD7" i="94"/>
  <c r="AD6" i="94"/>
  <c r="AD5" i="94"/>
  <c r="AD4" i="94"/>
  <c r="AD3" i="94"/>
  <c r="AD2" i="94"/>
  <c r="AD13" i="90"/>
  <c r="AD12" i="90"/>
  <c r="AD11" i="90"/>
  <c r="AD10" i="90"/>
  <c r="AD9" i="90"/>
  <c r="AD8" i="90"/>
  <c r="AD7" i="90"/>
  <c r="AD6" i="90"/>
  <c r="AD5" i="90"/>
  <c r="AD4" i="90"/>
  <c r="AD3" i="90"/>
  <c r="AD2" i="90"/>
  <c r="AD13" i="86"/>
  <c r="AD12" i="86"/>
  <c r="AD11" i="86"/>
  <c r="AD10" i="86"/>
  <c r="AD9" i="86"/>
  <c r="AD8" i="86"/>
  <c r="AD7" i="86"/>
  <c r="AD6" i="86"/>
  <c r="AD5" i="86"/>
  <c r="AD4" i="86"/>
  <c r="AD3" i="86"/>
  <c r="AD2" i="86"/>
  <c r="AD13" i="75"/>
  <c r="AD12" i="75"/>
  <c r="AD11" i="75"/>
  <c r="AD10" i="75"/>
  <c r="AD9" i="75"/>
  <c r="AD8" i="75"/>
  <c r="AD7" i="75"/>
  <c r="AD6" i="75"/>
  <c r="AD5" i="75"/>
  <c r="AD4" i="75"/>
  <c r="AD3" i="75"/>
  <c r="AD2" i="75"/>
  <c r="AD13" i="65"/>
  <c r="AD12" i="65"/>
  <c r="AD11" i="65"/>
  <c r="AD10" i="65"/>
  <c r="AD9" i="65"/>
  <c r="AD8" i="65"/>
  <c r="AD7" i="65"/>
  <c r="AD6" i="65"/>
  <c r="AD5" i="65"/>
  <c r="AD4" i="65"/>
  <c r="AD3" i="65"/>
  <c r="AD2" i="65"/>
  <c r="AD13" i="68"/>
  <c r="O22" i="124" s="1"/>
  <c r="AD12" i="68"/>
  <c r="N22" i="124" s="1"/>
  <c r="AD11" i="68"/>
  <c r="M22" i="124" s="1"/>
  <c r="AD10" i="68"/>
  <c r="L22" i="124" s="1"/>
  <c r="AD9" i="68"/>
  <c r="K22" i="124" s="1"/>
  <c r="AD8" i="68"/>
  <c r="J22" i="124" s="1"/>
  <c r="AD7" i="68"/>
  <c r="I22" i="124" s="1"/>
  <c r="AD6" i="68"/>
  <c r="H22" i="124" s="1"/>
  <c r="AD5" i="68"/>
  <c r="S22" i="124" s="1"/>
  <c r="AD4" i="68"/>
  <c r="AD22" i="124" s="1"/>
  <c r="AD3" i="68"/>
  <c r="AC22" i="124" s="1"/>
  <c r="AD2" i="68"/>
  <c r="AB22" i="124" s="1"/>
  <c r="AD13" i="62"/>
  <c r="AD12" i="62"/>
  <c r="AD11" i="62"/>
  <c r="AD10" i="62"/>
  <c r="AD9" i="62"/>
  <c r="AD8" i="62"/>
  <c r="AD7" i="62"/>
  <c r="AD6" i="62"/>
  <c r="AD5" i="62"/>
  <c r="AD4" i="62"/>
  <c r="AD3" i="62"/>
  <c r="AD2" i="62"/>
  <c r="AD13" i="58"/>
  <c r="AD12" i="58"/>
  <c r="AD11" i="58"/>
  <c r="AD10" i="58"/>
  <c r="AD9" i="58"/>
  <c r="AD8" i="58"/>
  <c r="AD7" i="58"/>
  <c r="AD6" i="58"/>
  <c r="AD5" i="58"/>
  <c r="AD4" i="58"/>
  <c r="AD3" i="58"/>
  <c r="AD2" i="58"/>
  <c r="AD13" i="50"/>
  <c r="AD12" i="50"/>
  <c r="AD11" i="50"/>
  <c r="AD10" i="50"/>
  <c r="AD9" i="50"/>
  <c r="AD8" i="50"/>
  <c r="AD7" i="50"/>
  <c r="AD6" i="50"/>
  <c r="AD5" i="50"/>
  <c r="AD4" i="50"/>
  <c r="AD3" i="50"/>
  <c r="AD2" i="50"/>
  <c r="AD13" i="31"/>
  <c r="AD12" i="31"/>
  <c r="AD11" i="31"/>
  <c r="AD10" i="31"/>
  <c r="AD9" i="31"/>
  <c r="AD8" i="31"/>
  <c r="AD7" i="31"/>
  <c r="AD6" i="31"/>
  <c r="AD5" i="31"/>
  <c r="AD4" i="31"/>
  <c r="AD3" i="31"/>
  <c r="AD2" i="31"/>
  <c r="AD13" i="29"/>
  <c r="AD12" i="29"/>
  <c r="AD11" i="29"/>
  <c r="AD10" i="29"/>
  <c r="AD9" i="29"/>
  <c r="AD8" i="29"/>
  <c r="AD7" i="29"/>
  <c r="AD6" i="29"/>
  <c r="AD5" i="29"/>
  <c r="AD4" i="29"/>
  <c r="AD3" i="29"/>
  <c r="AD2" i="29"/>
  <c r="AD13" i="24"/>
  <c r="AD12" i="24"/>
  <c r="AD11" i="24"/>
  <c r="AD10" i="24"/>
  <c r="AD9" i="24"/>
  <c r="AD8" i="24"/>
  <c r="AD7" i="24"/>
  <c r="AD6" i="24"/>
  <c r="AD5" i="24"/>
  <c r="AD4" i="24"/>
  <c r="AD3" i="24"/>
  <c r="AD2" i="24"/>
  <c r="AD13" i="23"/>
  <c r="AD12" i="23"/>
  <c r="AD11" i="23"/>
  <c r="AD10" i="23"/>
  <c r="AD9" i="23"/>
  <c r="AD8" i="23"/>
  <c r="AD7" i="23"/>
  <c r="AD6" i="23"/>
  <c r="AD5" i="23"/>
  <c r="AD4" i="23"/>
  <c r="AD3" i="23"/>
  <c r="AD2" i="23"/>
  <c r="AD13" i="21"/>
  <c r="AD12" i="21"/>
  <c r="AD11" i="21"/>
  <c r="AD10" i="21"/>
  <c r="AD9" i="21"/>
  <c r="AD8" i="21"/>
  <c r="AD7" i="21"/>
  <c r="AD6" i="21"/>
  <c r="AD5" i="21"/>
  <c r="AD4" i="21"/>
  <c r="AD3" i="21"/>
  <c r="AD2" i="21"/>
  <c r="AD13" i="19"/>
  <c r="AD12" i="19"/>
  <c r="AD11" i="19"/>
  <c r="AD10" i="19"/>
  <c r="AD9" i="19"/>
  <c r="AD8" i="19"/>
  <c r="AD7" i="19"/>
  <c r="AD6" i="19"/>
  <c r="AD5" i="19"/>
  <c r="AD4" i="19"/>
  <c r="AD3" i="19"/>
  <c r="AD2" i="19"/>
  <c r="AD13" i="16"/>
  <c r="AD12" i="16"/>
  <c r="AD11" i="16"/>
  <c r="AD10" i="16"/>
  <c r="AD9" i="16"/>
  <c r="AD8" i="16"/>
  <c r="AD7" i="16"/>
  <c r="AD6" i="16"/>
  <c r="AD5" i="16"/>
  <c r="AD4" i="16"/>
  <c r="AD3" i="16"/>
  <c r="AD2" i="16"/>
  <c r="AD13" i="15"/>
  <c r="AD12" i="15"/>
  <c r="AD11" i="15"/>
  <c r="AD10" i="15"/>
  <c r="AD9" i="15"/>
  <c r="AD8" i="15"/>
  <c r="AD7" i="15"/>
  <c r="AD6" i="15"/>
  <c r="AD5" i="15"/>
  <c r="AD4" i="15"/>
  <c r="AD3" i="15"/>
  <c r="AD2" i="15"/>
  <c r="AD13" i="13"/>
  <c r="AD12" i="13"/>
  <c r="AD11" i="13"/>
  <c r="AD10" i="13"/>
  <c r="AD9" i="13"/>
  <c r="AD8" i="13"/>
  <c r="AD7" i="13"/>
  <c r="AD6" i="13"/>
  <c r="AD5" i="13"/>
  <c r="AD4" i="13"/>
  <c r="AD3" i="13"/>
  <c r="AD2" i="13"/>
  <c r="AD13" i="71"/>
  <c r="AD12" i="71"/>
  <c r="AD11" i="71"/>
  <c r="AD10" i="71"/>
  <c r="AD9" i="71"/>
  <c r="AD8" i="71"/>
  <c r="AD7" i="71"/>
  <c r="AD6" i="71"/>
  <c r="AD5" i="71"/>
  <c r="AD4" i="71"/>
  <c r="AD3" i="71"/>
  <c r="AD2" i="71"/>
  <c r="AD13" i="53"/>
  <c r="AD12" i="53"/>
  <c r="AD11" i="53"/>
  <c r="AD10" i="53"/>
  <c r="AD9" i="53"/>
  <c r="AD8" i="53"/>
  <c r="AD7" i="53"/>
  <c r="AD6" i="53"/>
  <c r="AD5" i="53"/>
  <c r="AD4" i="53"/>
  <c r="AD3" i="53"/>
  <c r="AD2" i="53"/>
  <c r="AD13" i="11"/>
  <c r="AD12" i="11"/>
  <c r="AD11" i="11"/>
  <c r="AD10" i="11"/>
  <c r="AD9" i="11"/>
  <c r="AD8" i="11"/>
  <c r="AD7" i="11"/>
  <c r="AD6" i="11"/>
  <c r="AD5" i="11"/>
  <c r="AD4" i="11"/>
  <c r="AD3" i="11"/>
  <c r="AD2" i="11"/>
  <c r="AD13" i="10"/>
  <c r="AD12" i="10"/>
  <c r="AD11" i="10"/>
  <c r="AD10" i="10"/>
  <c r="AD9" i="10"/>
  <c r="AD8" i="10"/>
  <c r="AD7" i="10"/>
  <c r="AD6" i="10"/>
  <c r="AD5" i="10"/>
  <c r="AD4" i="10"/>
  <c r="AD3" i="10"/>
  <c r="AD2" i="10"/>
  <c r="AD13" i="8"/>
  <c r="AD12" i="8"/>
  <c r="AD11" i="8"/>
  <c r="AD10" i="8"/>
  <c r="AD9" i="8"/>
  <c r="AD8" i="8"/>
  <c r="AD7" i="8"/>
  <c r="AD6" i="8"/>
  <c r="AD5" i="8"/>
  <c r="AD4" i="8"/>
  <c r="AD3" i="8"/>
  <c r="AD2" i="8"/>
  <c r="AD13" i="6"/>
  <c r="AD12" i="6"/>
  <c r="AD11" i="6"/>
  <c r="AD10" i="6"/>
  <c r="AD9" i="6"/>
  <c r="AD8" i="6"/>
  <c r="AD7" i="6"/>
  <c r="AD6" i="6"/>
  <c r="AD5" i="6"/>
  <c r="AD4" i="6"/>
  <c r="AD3" i="6"/>
  <c r="AD2" i="6"/>
  <c r="AD3" i="1"/>
  <c r="AD4" i="1"/>
  <c r="AD5" i="1"/>
  <c r="AD6" i="1"/>
  <c r="AD7" i="1"/>
  <c r="AD8" i="1"/>
  <c r="AD9" i="1"/>
  <c r="AD10" i="1"/>
  <c r="AD11" i="1"/>
  <c r="AD12" i="1"/>
  <c r="AD13" i="1"/>
  <c r="AD2" i="1"/>
  <c r="S3" i="119"/>
  <c r="S3" i="57"/>
  <c r="U4" i="1"/>
  <c r="K4" i="1"/>
  <c r="U21" i="1"/>
  <c r="K21" i="1"/>
  <c r="AI28" i="124" l="1"/>
  <c r="AI16" i="124"/>
  <c r="AI25" i="124"/>
  <c r="E34" i="124"/>
  <c r="AI4" i="124"/>
  <c r="T22" i="124"/>
  <c r="U22" i="124"/>
  <c r="V22" i="124"/>
  <c r="Y22" i="124"/>
  <c r="AA22" i="124"/>
  <c r="W22" i="124"/>
  <c r="X22" i="124"/>
  <c r="X32" i="124" s="1"/>
  <c r="Z22" i="124"/>
  <c r="Z34" i="124" s="1"/>
  <c r="G22" i="124"/>
  <c r="AH22" i="124" s="1"/>
  <c r="AI19" i="124"/>
  <c r="AI11" i="124"/>
  <c r="AL12" i="124"/>
  <c r="AL20" i="124"/>
  <c r="AI21" i="124"/>
  <c r="AH23" i="124"/>
  <c r="AH21" i="124"/>
  <c r="AH19" i="124"/>
  <c r="F33" i="124"/>
  <c r="AH6" i="124"/>
  <c r="AH4" i="124"/>
  <c r="AI14" i="124"/>
  <c r="AL14" i="124" s="1"/>
  <c r="AH26" i="124"/>
  <c r="AH24" i="124"/>
  <c r="AH20" i="124"/>
  <c r="AH16" i="124"/>
  <c r="AH14" i="124"/>
  <c r="AH12" i="124"/>
  <c r="AH8" i="124"/>
  <c r="AI6" i="124"/>
  <c r="AI8" i="124"/>
  <c r="AH10" i="124"/>
  <c r="AI3" i="124"/>
  <c r="AI27" i="124"/>
  <c r="AI13" i="124"/>
  <c r="AL28" i="124"/>
  <c r="AL4" i="124"/>
  <c r="AI10" i="124"/>
  <c r="AL10" i="124" s="1"/>
  <c r="AI18" i="124"/>
  <c r="AL18" i="124" s="1"/>
  <c r="AH27" i="124"/>
  <c r="AH25" i="124"/>
  <c r="AH17" i="124"/>
  <c r="AH13" i="124"/>
  <c r="AH11" i="124"/>
  <c r="AH18" i="124"/>
  <c r="AH9" i="124"/>
  <c r="AH5" i="124"/>
  <c r="AI5" i="124"/>
  <c r="AL25" i="124"/>
  <c r="AH28" i="124"/>
  <c r="AH3" i="124"/>
  <c r="AI23" i="124"/>
  <c r="AH15" i="124"/>
  <c r="AH7" i="124"/>
  <c r="AI7" i="124"/>
  <c r="AI24" i="124"/>
  <c r="AI26" i="124"/>
  <c r="AI15" i="124"/>
  <c r="AL16" i="124"/>
  <c r="AI12" i="124"/>
  <c r="AI9" i="124"/>
  <c r="AI20" i="124"/>
  <c r="AI17" i="124"/>
  <c r="AL17" i="124" s="1"/>
  <c r="I33" i="124"/>
  <c r="H33" i="124"/>
  <c r="H36" i="124"/>
  <c r="G37" i="124"/>
  <c r="G36" i="124"/>
  <c r="F36" i="124"/>
  <c r="E36" i="124"/>
  <c r="D34" i="124"/>
  <c r="F32" i="124"/>
  <c r="E33" i="124"/>
  <c r="E35" i="124"/>
  <c r="D38" i="124"/>
  <c r="D36" i="124"/>
  <c r="E37" i="124"/>
  <c r="L33" i="124"/>
  <c r="L35" i="124"/>
  <c r="L36" i="124"/>
  <c r="K35" i="124"/>
  <c r="K33" i="124"/>
  <c r="J35" i="124"/>
  <c r="I38" i="124"/>
  <c r="I36" i="124"/>
  <c r="H38" i="124"/>
  <c r="I35" i="124"/>
  <c r="D32" i="124"/>
  <c r="D37" i="124"/>
  <c r="D35" i="124"/>
  <c r="D33" i="124"/>
  <c r="O32" i="124"/>
  <c r="F38" i="124"/>
  <c r="H35" i="124"/>
  <c r="O33" i="124"/>
  <c r="N32" i="124"/>
  <c r="E38" i="124"/>
  <c r="G35" i="124"/>
  <c r="M32" i="124"/>
  <c r="F35" i="124"/>
  <c r="L37" i="124"/>
  <c r="L34" i="124"/>
  <c r="L32" i="124"/>
  <c r="L38" i="124"/>
  <c r="K37" i="124"/>
  <c r="K34" i="124"/>
  <c r="K32" i="124"/>
  <c r="J37" i="124"/>
  <c r="J34" i="124"/>
  <c r="I37" i="124"/>
  <c r="I34" i="124"/>
  <c r="I32" i="124"/>
  <c r="H37" i="124"/>
  <c r="H34" i="124"/>
  <c r="H32" i="124"/>
  <c r="G34" i="124"/>
  <c r="F37" i="124"/>
  <c r="F34" i="124"/>
  <c r="E32" i="124"/>
  <c r="K36" i="124"/>
  <c r="J36" i="124"/>
  <c r="J33" i="124"/>
  <c r="K38" i="124"/>
  <c r="J38" i="124"/>
  <c r="J32" i="124"/>
  <c r="N37" i="124"/>
  <c r="N35" i="124"/>
  <c r="M37" i="124"/>
  <c r="M35" i="124"/>
  <c r="M33" i="124"/>
  <c r="O37" i="124"/>
  <c r="N33" i="124"/>
  <c r="O35" i="124"/>
  <c r="W37" i="124"/>
  <c r="O38" i="124"/>
  <c r="O36" i="124"/>
  <c r="O34" i="124"/>
  <c r="X34" i="124"/>
  <c r="Q33" i="124"/>
  <c r="N38" i="124"/>
  <c r="N36" i="124"/>
  <c r="N34" i="124"/>
  <c r="Y37" i="124"/>
  <c r="R37" i="124"/>
  <c r="AB38" i="124"/>
  <c r="AC38" i="124"/>
  <c r="AE38" i="124"/>
  <c r="M38" i="124"/>
  <c r="M36" i="124"/>
  <c r="M34" i="124"/>
  <c r="S37" i="124"/>
  <c r="T37" i="124"/>
  <c r="AA38" i="124"/>
  <c r="V37" i="124"/>
  <c r="Q37" i="124"/>
  <c r="U37" i="124"/>
  <c r="AD38" i="124"/>
  <c r="P33" i="124"/>
  <c r="P37" i="124"/>
  <c r="Z38" i="124"/>
  <c r="Y38" i="124"/>
  <c r="Z37" i="124"/>
  <c r="R33" i="124"/>
  <c r="P36" i="124"/>
  <c r="S33" i="124"/>
  <c r="AA34" i="124"/>
  <c r="S36" i="124"/>
  <c r="AA37" i="124"/>
  <c r="T33" i="124"/>
  <c r="AB34" i="124"/>
  <c r="T36" i="124"/>
  <c r="AB37" i="124"/>
  <c r="R36" i="124"/>
  <c r="U33" i="124"/>
  <c r="AC34" i="124"/>
  <c r="U36" i="124"/>
  <c r="AC37" i="124"/>
  <c r="V33" i="124"/>
  <c r="AD34" i="124"/>
  <c r="V36" i="124"/>
  <c r="AD37" i="124"/>
  <c r="W33" i="124"/>
  <c r="AE34" i="124"/>
  <c r="W36" i="124"/>
  <c r="AE37" i="124"/>
  <c r="P32" i="124"/>
  <c r="X33" i="124"/>
  <c r="P35" i="124"/>
  <c r="X36" i="124"/>
  <c r="P38" i="124"/>
  <c r="Q32" i="124"/>
  <c r="Y33" i="124"/>
  <c r="Q35" i="124"/>
  <c r="Y36" i="124"/>
  <c r="Q38" i="124"/>
  <c r="R32" i="124"/>
  <c r="R35" i="124"/>
  <c r="R38" i="124"/>
  <c r="S32" i="124"/>
  <c r="AA33" i="124"/>
  <c r="S35" i="124"/>
  <c r="AA36" i="124"/>
  <c r="S38" i="124"/>
  <c r="Q36" i="124"/>
  <c r="T32" i="124"/>
  <c r="AB33" i="124"/>
  <c r="T35" i="124"/>
  <c r="AB36" i="124"/>
  <c r="T38" i="124"/>
  <c r="U32" i="124"/>
  <c r="AC33" i="124"/>
  <c r="U35" i="124"/>
  <c r="AC36" i="124"/>
  <c r="U38" i="124"/>
  <c r="V32" i="124"/>
  <c r="AD33" i="124"/>
  <c r="V35" i="124"/>
  <c r="AD36" i="124"/>
  <c r="V38" i="124"/>
  <c r="Y34" i="124"/>
  <c r="W32" i="124"/>
  <c r="AE33" i="124"/>
  <c r="W35" i="124"/>
  <c r="AE36" i="124"/>
  <c r="W38" i="124"/>
  <c r="P34" i="124"/>
  <c r="X35" i="124"/>
  <c r="Y32" i="124"/>
  <c r="Q34" i="124"/>
  <c r="Y35" i="124"/>
  <c r="Z32" i="124"/>
  <c r="R34" i="124"/>
  <c r="Z35" i="124"/>
  <c r="AA32" i="124"/>
  <c r="S34" i="124"/>
  <c r="AA35" i="124"/>
  <c r="AB32" i="124"/>
  <c r="T34" i="124"/>
  <c r="AB35" i="124"/>
  <c r="AC32" i="124"/>
  <c r="U34" i="124"/>
  <c r="AC35" i="124"/>
  <c r="AD32" i="124"/>
  <c r="V34" i="124"/>
  <c r="AD35" i="124"/>
  <c r="AE32" i="124"/>
  <c r="W34" i="124"/>
  <c r="AE35" i="124"/>
  <c r="S6" i="57"/>
  <c r="U19" i="10"/>
  <c r="U4" i="10"/>
  <c r="T14" i="119"/>
  <c r="T14" i="57"/>
  <c r="U5" i="21"/>
  <c r="K5" i="21"/>
  <c r="J11" i="121"/>
  <c r="J12" i="121"/>
  <c r="J13" i="121"/>
  <c r="O28" i="121"/>
  <c r="N28" i="121"/>
  <c r="M28" i="121"/>
  <c r="L28" i="121"/>
  <c r="K28" i="121"/>
  <c r="J28" i="121"/>
  <c r="O27" i="121"/>
  <c r="N27" i="121"/>
  <c r="M27" i="121"/>
  <c r="L27" i="121"/>
  <c r="K27" i="121"/>
  <c r="P27" i="121" s="1"/>
  <c r="V27" i="121" s="1"/>
  <c r="J27" i="121"/>
  <c r="O26" i="121"/>
  <c r="N26" i="121"/>
  <c r="M26" i="121"/>
  <c r="L26" i="121"/>
  <c r="K26" i="121"/>
  <c r="P26" i="121" s="1"/>
  <c r="J26" i="121"/>
  <c r="O25" i="121"/>
  <c r="N25" i="121"/>
  <c r="M25" i="121"/>
  <c r="L25" i="121"/>
  <c r="K25" i="121"/>
  <c r="J25" i="121"/>
  <c r="O24" i="121"/>
  <c r="N24" i="121"/>
  <c r="M24" i="121"/>
  <c r="L24" i="121"/>
  <c r="K24" i="121"/>
  <c r="P24" i="121" s="1"/>
  <c r="J24" i="121"/>
  <c r="O23" i="121"/>
  <c r="N23" i="121"/>
  <c r="M23" i="121"/>
  <c r="L23" i="121"/>
  <c r="K23" i="121"/>
  <c r="J23" i="121"/>
  <c r="O22" i="121"/>
  <c r="N22" i="121"/>
  <c r="M22" i="121"/>
  <c r="L22" i="121"/>
  <c r="K22" i="121"/>
  <c r="J22" i="121"/>
  <c r="O21" i="121"/>
  <c r="N21" i="121"/>
  <c r="M21" i="121"/>
  <c r="L21" i="121"/>
  <c r="K21" i="121"/>
  <c r="P21" i="121" s="1"/>
  <c r="J21" i="121"/>
  <c r="O20" i="121"/>
  <c r="N20" i="121"/>
  <c r="M20" i="121"/>
  <c r="L20" i="121"/>
  <c r="K20" i="121"/>
  <c r="P20" i="121" s="1"/>
  <c r="S20" i="121" s="1"/>
  <c r="J20" i="121"/>
  <c r="O19" i="121"/>
  <c r="N19" i="121"/>
  <c r="M19" i="121"/>
  <c r="L19" i="121"/>
  <c r="K19" i="121"/>
  <c r="J19" i="121"/>
  <c r="O18" i="121"/>
  <c r="N18" i="121"/>
  <c r="M18" i="121"/>
  <c r="L18" i="121"/>
  <c r="K18" i="121"/>
  <c r="J18" i="121"/>
  <c r="O17" i="121"/>
  <c r="N17" i="121"/>
  <c r="M17" i="121"/>
  <c r="L17" i="121"/>
  <c r="K17" i="121"/>
  <c r="J17" i="121"/>
  <c r="O13" i="121"/>
  <c r="N13" i="121"/>
  <c r="M13" i="121"/>
  <c r="L13" i="121"/>
  <c r="K13" i="121"/>
  <c r="O12" i="121"/>
  <c r="N12" i="121"/>
  <c r="M12" i="121"/>
  <c r="L12" i="121"/>
  <c r="K12" i="121"/>
  <c r="O11" i="121"/>
  <c r="N11" i="121"/>
  <c r="M11" i="121"/>
  <c r="L11" i="121"/>
  <c r="K11" i="121"/>
  <c r="O10" i="121"/>
  <c r="N10" i="121"/>
  <c r="M10" i="121"/>
  <c r="L10" i="121"/>
  <c r="K10" i="121"/>
  <c r="P10" i="121" s="1"/>
  <c r="J10" i="121"/>
  <c r="O9" i="121"/>
  <c r="N9" i="121"/>
  <c r="M9" i="121"/>
  <c r="L9" i="121"/>
  <c r="K9" i="121"/>
  <c r="J9" i="121"/>
  <c r="O8" i="121"/>
  <c r="N8" i="121"/>
  <c r="M8" i="121"/>
  <c r="L8" i="121"/>
  <c r="K8" i="121"/>
  <c r="J8" i="121"/>
  <c r="O7" i="121"/>
  <c r="N7" i="121"/>
  <c r="M7" i="121"/>
  <c r="L7" i="121"/>
  <c r="K7" i="121"/>
  <c r="J7" i="121"/>
  <c r="O6" i="121"/>
  <c r="N6" i="121"/>
  <c r="M6" i="121"/>
  <c r="L6" i="121"/>
  <c r="K6" i="121"/>
  <c r="J6" i="121"/>
  <c r="O5" i="121"/>
  <c r="N5" i="121"/>
  <c r="M5" i="121"/>
  <c r="L5" i="121"/>
  <c r="K5" i="121"/>
  <c r="J5" i="121"/>
  <c r="O4" i="121"/>
  <c r="N4" i="121"/>
  <c r="M4" i="121"/>
  <c r="L4" i="121"/>
  <c r="K4" i="121"/>
  <c r="J4" i="121"/>
  <c r="O3" i="121"/>
  <c r="N3" i="121"/>
  <c r="M3" i="121"/>
  <c r="L3" i="121"/>
  <c r="K3" i="121"/>
  <c r="J3" i="121"/>
  <c r="O2" i="121"/>
  <c r="N2" i="121"/>
  <c r="M2" i="121"/>
  <c r="L2" i="121"/>
  <c r="K2" i="121"/>
  <c r="J2" i="121"/>
  <c r="T32" i="57"/>
  <c r="T33" i="57"/>
  <c r="T34" i="57"/>
  <c r="T35" i="57"/>
  <c r="T36" i="57"/>
  <c r="T37" i="57"/>
  <c r="T38" i="57"/>
  <c r="T32" i="119"/>
  <c r="T33" i="119"/>
  <c r="T34" i="119"/>
  <c r="T35" i="119"/>
  <c r="T36" i="119"/>
  <c r="T37" i="119"/>
  <c r="T38" i="119"/>
  <c r="S26" i="119"/>
  <c r="R26" i="119"/>
  <c r="Q26" i="119"/>
  <c r="S26" i="57"/>
  <c r="R26" i="57"/>
  <c r="Q26" i="57"/>
  <c r="U19" i="90"/>
  <c r="U18" i="90"/>
  <c r="U17" i="90"/>
  <c r="K19" i="90"/>
  <c r="K18" i="90"/>
  <c r="K17" i="90"/>
  <c r="U4" i="90"/>
  <c r="U3" i="90"/>
  <c r="U2" i="90"/>
  <c r="K3" i="90"/>
  <c r="K4" i="90"/>
  <c r="K2" i="90"/>
  <c r="K38" i="90"/>
  <c r="K37" i="90"/>
  <c r="K36" i="90"/>
  <c r="L47" i="90"/>
  <c r="Q47" i="90"/>
  <c r="P47" i="90"/>
  <c r="O47" i="90"/>
  <c r="N47" i="90"/>
  <c r="M47" i="90"/>
  <c r="Q46" i="90"/>
  <c r="P46" i="90"/>
  <c r="O46" i="90"/>
  <c r="N46" i="90"/>
  <c r="M46" i="90"/>
  <c r="R46" i="90" s="1"/>
  <c r="L46" i="90"/>
  <c r="Q45" i="90"/>
  <c r="P45" i="90"/>
  <c r="O45" i="90"/>
  <c r="N45" i="90"/>
  <c r="M45" i="90"/>
  <c r="L45" i="90"/>
  <c r="Q44" i="90"/>
  <c r="P44" i="90"/>
  <c r="O44" i="90"/>
  <c r="N44" i="90"/>
  <c r="M44" i="90"/>
  <c r="L44" i="90"/>
  <c r="Q43" i="90"/>
  <c r="P43" i="90"/>
  <c r="O43" i="90"/>
  <c r="N43" i="90"/>
  <c r="M43" i="90"/>
  <c r="L43" i="90"/>
  <c r="Q42" i="90"/>
  <c r="P42" i="90"/>
  <c r="O42" i="90"/>
  <c r="N42" i="90"/>
  <c r="M42" i="90"/>
  <c r="L42" i="90"/>
  <c r="Q41" i="90"/>
  <c r="P41" i="90"/>
  <c r="O41" i="90"/>
  <c r="N41" i="90"/>
  <c r="M41" i="90"/>
  <c r="L41" i="90"/>
  <c r="Q40" i="90"/>
  <c r="P40" i="90"/>
  <c r="O40" i="90"/>
  <c r="R40" i="90" s="1"/>
  <c r="X40" i="90" s="1"/>
  <c r="N40" i="90"/>
  <c r="M40" i="90"/>
  <c r="L40" i="90"/>
  <c r="Q39" i="90"/>
  <c r="P39" i="90"/>
  <c r="O39" i="90"/>
  <c r="N39" i="90"/>
  <c r="M39" i="90"/>
  <c r="L39" i="90"/>
  <c r="R38" i="90"/>
  <c r="W38" i="90" s="1"/>
  <c r="Q38" i="90"/>
  <c r="P38" i="90"/>
  <c r="O38" i="90"/>
  <c r="N38" i="90"/>
  <c r="M38" i="90"/>
  <c r="L38" i="90"/>
  <c r="Q37" i="90"/>
  <c r="P37" i="90"/>
  <c r="O37" i="90"/>
  <c r="N37" i="90"/>
  <c r="M37" i="90"/>
  <c r="L37" i="90"/>
  <c r="Q36" i="90"/>
  <c r="P36" i="90"/>
  <c r="O36" i="90"/>
  <c r="N36" i="90"/>
  <c r="M36" i="90"/>
  <c r="L36" i="90"/>
  <c r="S8" i="119"/>
  <c r="S8" i="57"/>
  <c r="U20" i="53"/>
  <c r="U21" i="53"/>
  <c r="K20" i="53"/>
  <c r="K21" i="53"/>
  <c r="U4" i="53"/>
  <c r="K4" i="53"/>
  <c r="L2" i="53"/>
  <c r="L3" i="53"/>
  <c r="L4" i="53"/>
  <c r="L5" i="53"/>
  <c r="L6" i="53"/>
  <c r="L7" i="53"/>
  <c r="L8" i="53"/>
  <c r="L9" i="53"/>
  <c r="L10" i="53"/>
  <c r="L11" i="53"/>
  <c r="L12" i="53"/>
  <c r="L13" i="53"/>
  <c r="U23" i="57"/>
  <c r="U23" i="119"/>
  <c r="U21" i="65"/>
  <c r="K21" i="65"/>
  <c r="U6" i="65"/>
  <c r="K6" i="65"/>
  <c r="T25" i="119"/>
  <c r="T25" i="57"/>
  <c r="U19" i="86"/>
  <c r="U20" i="86"/>
  <c r="K19" i="86"/>
  <c r="K20" i="86"/>
  <c r="U5" i="86"/>
  <c r="K5" i="86"/>
  <c r="T10" i="119"/>
  <c r="T10" i="57"/>
  <c r="U20" i="13"/>
  <c r="K20" i="13"/>
  <c r="U5" i="13"/>
  <c r="K5" i="13"/>
  <c r="Y10" i="52"/>
  <c r="Z10" i="52"/>
  <c r="AA10" i="52"/>
  <c r="AB10" i="52"/>
  <c r="Y11" i="52"/>
  <c r="Z11" i="52"/>
  <c r="AA11" i="52"/>
  <c r="AB11" i="52"/>
  <c r="Y12" i="52"/>
  <c r="Z12" i="52"/>
  <c r="AA12" i="52"/>
  <c r="AB12" i="52"/>
  <c r="Y13" i="52"/>
  <c r="Z13" i="52"/>
  <c r="AA13" i="52"/>
  <c r="AB13" i="52"/>
  <c r="Y14" i="52"/>
  <c r="Z14" i="52"/>
  <c r="AA14" i="52"/>
  <c r="AB14" i="52"/>
  <c r="Z9" i="52"/>
  <c r="AA9" i="52"/>
  <c r="AB9" i="52"/>
  <c r="Y9" i="52"/>
  <c r="T6" i="52"/>
  <c r="U6" i="52"/>
  <c r="V6" i="52"/>
  <c r="S6" i="52"/>
  <c r="S10" i="52"/>
  <c r="T10" i="52"/>
  <c r="U10" i="52" s="1"/>
  <c r="V10" i="52" s="1"/>
  <c r="S11" i="52"/>
  <c r="T11" i="52"/>
  <c r="U11" i="52" s="1"/>
  <c r="V11" i="52" s="1"/>
  <c r="S12" i="52"/>
  <c r="T12" i="52" s="1"/>
  <c r="U12" i="52" s="1"/>
  <c r="V12" i="52" s="1"/>
  <c r="S13" i="52"/>
  <c r="T13" i="52"/>
  <c r="U13" i="52"/>
  <c r="V13" i="52" s="1"/>
  <c r="S14" i="52"/>
  <c r="T14" i="52"/>
  <c r="U14" i="52"/>
  <c r="V14" i="52"/>
  <c r="U9" i="52"/>
  <c r="V9" i="52"/>
  <c r="T9" i="52"/>
  <c r="S9" i="52"/>
  <c r="J14" i="52"/>
  <c r="C14" i="52"/>
  <c r="S27" i="119"/>
  <c r="T13" i="119"/>
  <c r="S27" i="57"/>
  <c r="U19" i="94"/>
  <c r="K19" i="94"/>
  <c r="U4" i="94"/>
  <c r="K4" i="94"/>
  <c r="T13" i="57"/>
  <c r="U20" i="19"/>
  <c r="K20" i="19"/>
  <c r="U5" i="19"/>
  <c r="K5" i="19"/>
  <c r="K20" i="1"/>
  <c r="U20" i="1" s="1"/>
  <c r="G38" i="124" l="1"/>
  <c r="G32" i="124"/>
  <c r="G33" i="124"/>
  <c r="X38" i="124"/>
  <c r="Z36" i="124"/>
  <c r="AI22" i="124"/>
  <c r="AL11" i="124"/>
  <c r="Z33" i="124"/>
  <c r="X37" i="124"/>
  <c r="AL22" i="124"/>
  <c r="AL24" i="124"/>
  <c r="AL19" i="124"/>
  <c r="AL21" i="124"/>
  <c r="AK31" i="124"/>
  <c r="AI30" i="124"/>
  <c r="AL9" i="124"/>
  <c r="AL8" i="124"/>
  <c r="AK30" i="124"/>
  <c r="AL26" i="124"/>
  <c r="AL13" i="124"/>
  <c r="AL23" i="124"/>
  <c r="AL27" i="124"/>
  <c r="AL3" i="124"/>
  <c r="AL5" i="124"/>
  <c r="U27" i="121"/>
  <c r="T17" i="121"/>
  <c r="P25" i="121"/>
  <c r="S25" i="121" s="1"/>
  <c r="P17" i="121"/>
  <c r="V17" i="121" s="1"/>
  <c r="P4" i="121"/>
  <c r="S4" i="121" s="1"/>
  <c r="P9" i="121"/>
  <c r="V9" i="121" s="1"/>
  <c r="P13" i="121"/>
  <c r="V13" i="121" s="1"/>
  <c r="P11" i="121"/>
  <c r="V11" i="121" s="1"/>
  <c r="P7" i="121"/>
  <c r="S7" i="121" s="1"/>
  <c r="W9" i="121"/>
  <c r="U9" i="121"/>
  <c r="P8" i="121"/>
  <c r="U8" i="121" s="1"/>
  <c r="W4" i="121"/>
  <c r="X4" i="121"/>
  <c r="X26" i="121"/>
  <c r="V20" i="121"/>
  <c r="V24" i="121"/>
  <c r="S10" i="121"/>
  <c r="X20" i="121"/>
  <c r="X24" i="121"/>
  <c r="V26" i="121"/>
  <c r="S21" i="121"/>
  <c r="S26" i="121"/>
  <c r="U26" i="121"/>
  <c r="X21" i="121"/>
  <c r="W21" i="121"/>
  <c r="S28" i="121"/>
  <c r="T28" i="121"/>
  <c r="V18" i="121"/>
  <c r="X22" i="121"/>
  <c r="W26" i="121"/>
  <c r="W20" i="121"/>
  <c r="W10" i="121"/>
  <c r="V21" i="121"/>
  <c r="W24" i="121"/>
  <c r="V10" i="121"/>
  <c r="X10" i="121"/>
  <c r="V28" i="121"/>
  <c r="S24" i="121"/>
  <c r="U20" i="121"/>
  <c r="U10" i="121"/>
  <c r="U21" i="121"/>
  <c r="X17" i="121"/>
  <c r="U24" i="121"/>
  <c r="X28" i="121"/>
  <c r="T11" i="121"/>
  <c r="P2" i="121"/>
  <c r="X2" i="121" s="1"/>
  <c r="U11" i="121"/>
  <c r="W27" i="121"/>
  <c r="T26" i="121"/>
  <c r="P3" i="121"/>
  <c r="S3" i="121" s="1"/>
  <c r="T21" i="121"/>
  <c r="P23" i="121"/>
  <c r="T23" i="121" s="1"/>
  <c r="T24" i="121"/>
  <c r="P12" i="121"/>
  <c r="X12" i="121" s="1"/>
  <c r="P28" i="121"/>
  <c r="W28" i="121" s="1"/>
  <c r="W13" i="121"/>
  <c r="S27" i="121"/>
  <c r="P18" i="121"/>
  <c r="P6" i="121"/>
  <c r="T6" i="121" s="1"/>
  <c r="X27" i="121"/>
  <c r="T20" i="121"/>
  <c r="P22" i="121"/>
  <c r="V22" i="121" s="1"/>
  <c r="T10" i="121"/>
  <c r="P19" i="121"/>
  <c r="S19" i="121" s="1"/>
  <c r="P5" i="121"/>
  <c r="T5" i="121" s="1"/>
  <c r="U17" i="121"/>
  <c r="T27" i="121"/>
  <c r="U38" i="90"/>
  <c r="R36" i="90"/>
  <c r="U36" i="90" s="1"/>
  <c r="AA38" i="90"/>
  <c r="Y38" i="90"/>
  <c r="V38" i="90"/>
  <c r="Z38" i="90"/>
  <c r="X38" i="90"/>
  <c r="Z46" i="90"/>
  <c r="V46" i="90"/>
  <c r="W36" i="90"/>
  <c r="Z36" i="90"/>
  <c r="AA36" i="90"/>
  <c r="Y36" i="90"/>
  <c r="AA46" i="90"/>
  <c r="X46" i="90"/>
  <c r="X36" i="90"/>
  <c r="AA37" i="90"/>
  <c r="Y43" i="90"/>
  <c r="Z47" i="90"/>
  <c r="Z37" i="90"/>
  <c r="Y46" i="90"/>
  <c r="V36" i="90"/>
  <c r="R42" i="90"/>
  <c r="Z42" i="90" s="1"/>
  <c r="R44" i="90"/>
  <c r="AA44" i="90" s="1"/>
  <c r="Z40" i="90"/>
  <c r="W46" i="90"/>
  <c r="Y40" i="90"/>
  <c r="V40" i="90"/>
  <c r="AA40" i="90"/>
  <c r="W40" i="90"/>
  <c r="R37" i="90"/>
  <c r="X37" i="90" s="1"/>
  <c r="R43" i="90"/>
  <c r="W43" i="90" s="1"/>
  <c r="R45" i="90"/>
  <c r="Z45" i="90" s="1"/>
  <c r="R47" i="90"/>
  <c r="X47" i="90" s="1"/>
  <c r="R39" i="90"/>
  <c r="V39" i="90" s="1"/>
  <c r="R41" i="90"/>
  <c r="AA41" i="90" s="1"/>
  <c r="T28" i="119"/>
  <c r="T23" i="119"/>
  <c r="T21" i="119"/>
  <c r="T19" i="119"/>
  <c r="S20" i="119"/>
  <c r="S17" i="119"/>
  <c r="T9" i="119"/>
  <c r="T4" i="119"/>
  <c r="T28" i="57"/>
  <c r="U20" i="98"/>
  <c r="K20" i="98"/>
  <c r="U5" i="98"/>
  <c r="K5" i="98"/>
  <c r="T19" i="57"/>
  <c r="U20" i="50"/>
  <c r="K20" i="50"/>
  <c r="U5" i="50"/>
  <c r="K5" i="50"/>
  <c r="T23" i="57"/>
  <c r="U20" i="65"/>
  <c r="K20" i="65"/>
  <c r="U5" i="65"/>
  <c r="K5" i="65"/>
  <c r="T21" i="57"/>
  <c r="U20" i="62"/>
  <c r="K20" i="62"/>
  <c r="U5" i="62"/>
  <c r="K5" i="62"/>
  <c r="S17" i="57"/>
  <c r="U19" i="29"/>
  <c r="K19" i="29"/>
  <c r="U4" i="29"/>
  <c r="K4" i="29"/>
  <c r="T9" i="57"/>
  <c r="U20" i="71"/>
  <c r="K20" i="71"/>
  <c r="U5" i="71"/>
  <c r="K5" i="71"/>
  <c r="K20" i="23"/>
  <c r="U20" i="23" s="1"/>
  <c r="S20" i="57"/>
  <c r="U19" i="58"/>
  <c r="K19" i="58"/>
  <c r="U4" i="58"/>
  <c r="K4" i="58"/>
  <c r="T4" i="57"/>
  <c r="U5" i="6"/>
  <c r="K5" i="6"/>
  <c r="S24" i="119"/>
  <c r="Q24" i="119"/>
  <c r="R23" i="119"/>
  <c r="Q23" i="119"/>
  <c r="S21" i="119"/>
  <c r="R21" i="119"/>
  <c r="Q21" i="119"/>
  <c r="R20" i="119"/>
  <c r="Q20" i="119"/>
  <c r="S19" i="119"/>
  <c r="R19" i="119"/>
  <c r="R16" i="119"/>
  <c r="Q16" i="119"/>
  <c r="R14" i="119"/>
  <c r="Q14" i="119"/>
  <c r="S12" i="119"/>
  <c r="R12" i="119"/>
  <c r="Q12" i="119"/>
  <c r="S11" i="119"/>
  <c r="R11" i="119"/>
  <c r="Q11" i="119"/>
  <c r="S10" i="119"/>
  <c r="R10" i="119"/>
  <c r="Q10" i="119"/>
  <c r="S5" i="119"/>
  <c r="Q3" i="119"/>
  <c r="O27" i="119"/>
  <c r="N27" i="119"/>
  <c r="H26" i="119"/>
  <c r="E26" i="119"/>
  <c r="H25" i="119"/>
  <c r="F25" i="119"/>
  <c r="F24" i="119"/>
  <c r="N23" i="119"/>
  <c r="M23" i="119"/>
  <c r="K23" i="119"/>
  <c r="J23" i="119"/>
  <c r="H23" i="119"/>
  <c r="G23" i="119"/>
  <c r="F23" i="119"/>
  <c r="E23" i="119"/>
  <c r="D23" i="119"/>
  <c r="I22" i="119"/>
  <c r="H22" i="119"/>
  <c r="G22" i="119"/>
  <c r="M21" i="119"/>
  <c r="L20" i="119"/>
  <c r="K20" i="119"/>
  <c r="J20" i="119"/>
  <c r="I20" i="119"/>
  <c r="H20" i="119"/>
  <c r="G20" i="119"/>
  <c r="K19" i="119"/>
  <c r="O16" i="119"/>
  <c r="N16" i="119"/>
  <c r="F16" i="119"/>
  <c r="E16" i="119"/>
  <c r="I15" i="119"/>
  <c r="H15" i="119"/>
  <c r="G15" i="119"/>
  <c r="F15" i="119"/>
  <c r="E15" i="119"/>
  <c r="D15" i="119"/>
  <c r="O14" i="119"/>
  <c r="F14" i="119"/>
  <c r="D14" i="119"/>
  <c r="O13" i="119"/>
  <c r="N13" i="119"/>
  <c r="M13" i="119"/>
  <c r="L13" i="119"/>
  <c r="K13" i="119"/>
  <c r="J13" i="119"/>
  <c r="I13" i="119"/>
  <c r="H13" i="119"/>
  <c r="G13" i="119"/>
  <c r="F13" i="119"/>
  <c r="J12" i="119"/>
  <c r="I12" i="119"/>
  <c r="D12" i="119"/>
  <c r="F11" i="119"/>
  <c r="M10" i="119"/>
  <c r="M9" i="119"/>
  <c r="L9" i="119"/>
  <c r="K9" i="119"/>
  <c r="J9" i="119"/>
  <c r="I9" i="119"/>
  <c r="G6" i="119"/>
  <c r="N5" i="119"/>
  <c r="M5" i="119"/>
  <c r="L5" i="119"/>
  <c r="F5" i="119"/>
  <c r="O4" i="119"/>
  <c r="K4" i="119"/>
  <c r="J4" i="119"/>
  <c r="I4" i="119"/>
  <c r="H4" i="119"/>
  <c r="G4" i="119"/>
  <c r="F4" i="119"/>
  <c r="E4" i="119"/>
  <c r="D4" i="119"/>
  <c r="J3" i="119"/>
  <c r="D3" i="119"/>
  <c r="AC13" i="10"/>
  <c r="O6" i="119" s="1"/>
  <c r="AC12" i="10"/>
  <c r="N6" i="119" s="1"/>
  <c r="AC11" i="10"/>
  <c r="M6" i="119" s="1"/>
  <c r="AC10" i="10"/>
  <c r="L6" i="119" s="1"/>
  <c r="AC9" i="10"/>
  <c r="K6" i="119" s="1"/>
  <c r="AC8" i="10"/>
  <c r="J6" i="119" s="1"/>
  <c r="AC7" i="10"/>
  <c r="I6" i="119" s="1"/>
  <c r="AC6" i="10"/>
  <c r="H6" i="119" s="1"/>
  <c r="AC5" i="10"/>
  <c r="AC4" i="10"/>
  <c r="F6" i="119" s="1"/>
  <c r="AC3" i="10"/>
  <c r="E6" i="119" s="1"/>
  <c r="AC2" i="10"/>
  <c r="D6" i="119" s="1"/>
  <c r="AC13" i="11"/>
  <c r="AC12" i="11"/>
  <c r="AC11" i="11"/>
  <c r="AC10" i="11"/>
  <c r="AC9" i="11"/>
  <c r="AC8" i="11"/>
  <c r="AC7" i="11"/>
  <c r="AC6" i="11"/>
  <c r="AC5" i="11"/>
  <c r="AC4" i="11"/>
  <c r="AC3" i="11"/>
  <c r="AC2" i="11"/>
  <c r="AC13" i="90"/>
  <c r="O26" i="119" s="1"/>
  <c r="AC12" i="90"/>
  <c r="N26" i="119" s="1"/>
  <c r="AC11" i="90"/>
  <c r="M26" i="119" s="1"/>
  <c r="AC10" i="90"/>
  <c r="L26" i="119" s="1"/>
  <c r="AC9" i="90"/>
  <c r="K26" i="119" s="1"/>
  <c r="AC8" i="90"/>
  <c r="J26" i="119" s="1"/>
  <c r="AC7" i="90"/>
  <c r="I26" i="119" s="1"/>
  <c r="AC6" i="90"/>
  <c r="AC5" i="90"/>
  <c r="G26" i="119" s="1"/>
  <c r="AC4" i="90"/>
  <c r="F26" i="119" s="1"/>
  <c r="AC3" i="90"/>
  <c r="AC2" i="90"/>
  <c r="D26" i="119" s="1"/>
  <c r="AC13" i="23"/>
  <c r="O15" i="119" s="1"/>
  <c r="AC12" i="23"/>
  <c r="N15" i="119" s="1"/>
  <c r="AC11" i="23"/>
  <c r="M15" i="119" s="1"/>
  <c r="AC10" i="23"/>
  <c r="L15" i="119" s="1"/>
  <c r="AC9" i="23"/>
  <c r="K15" i="119" s="1"/>
  <c r="AC8" i="23"/>
  <c r="J15" i="119" s="1"/>
  <c r="AC7" i="23"/>
  <c r="AC6" i="23"/>
  <c r="AC5" i="23"/>
  <c r="AC4" i="23"/>
  <c r="AC3" i="23"/>
  <c r="AC2" i="23"/>
  <c r="AC13" i="94"/>
  <c r="AC12" i="94"/>
  <c r="AC11" i="94"/>
  <c r="M27" i="119" s="1"/>
  <c r="AC10" i="94"/>
  <c r="L27" i="119" s="1"/>
  <c r="AC9" i="94"/>
  <c r="K27" i="119" s="1"/>
  <c r="AC8" i="94"/>
  <c r="J27" i="119" s="1"/>
  <c r="AC7" i="94"/>
  <c r="I27" i="119" s="1"/>
  <c r="AC6" i="94"/>
  <c r="H27" i="119" s="1"/>
  <c r="AC5" i="94"/>
  <c r="G27" i="119" s="1"/>
  <c r="AC4" i="94"/>
  <c r="F27" i="119" s="1"/>
  <c r="AC3" i="94"/>
  <c r="R27" i="119" s="1"/>
  <c r="AC2" i="94"/>
  <c r="Q27" i="119" s="1"/>
  <c r="AC13" i="86"/>
  <c r="O25" i="119" s="1"/>
  <c r="AC12" i="86"/>
  <c r="N25" i="119" s="1"/>
  <c r="AC11" i="86"/>
  <c r="M25" i="119" s="1"/>
  <c r="AC10" i="86"/>
  <c r="L25" i="119" s="1"/>
  <c r="AC9" i="86"/>
  <c r="K25" i="119" s="1"/>
  <c r="AC8" i="86"/>
  <c r="J25" i="119" s="1"/>
  <c r="AC7" i="86"/>
  <c r="I25" i="119" s="1"/>
  <c r="AC6" i="86"/>
  <c r="AC5" i="86"/>
  <c r="G25" i="119" s="1"/>
  <c r="AC4" i="86"/>
  <c r="S25" i="119" s="1"/>
  <c r="AC3" i="86"/>
  <c r="R25" i="119" s="1"/>
  <c r="AC2" i="86"/>
  <c r="Q25" i="119" s="1"/>
  <c r="AC13" i="75"/>
  <c r="O24" i="119" s="1"/>
  <c r="AC12" i="75"/>
  <c r="N24" i="119" s="1"/>
  <c r="AC11" i="75"/>
  <c r="M24" i="119" s="1"/>
  <c r="AC10" i="75"/>
  <c r="L24" i="119" s="1"/>
  <c r="AC9" i="75"/>
  <c r="K24" i="119" s="1"/>
  <c r="AC8" i="75"/>
  <c r="J24" i="119" s="1"/>
  <c r="AC7" i="75"/>
  <c r="I24" i="119" s="1"/>
  <c r="AC6" i="75"/>
  <c r="H24" i="119" s="1"/>
  <c r="AC5" i="75"/>
  <c r="G24" i="119" s="1"/>
  <c r="AC4" i="75"/>
  <c r="AC3" i="75"/>
  <c r="E24" i="119" s="1"/>
  <c r="AC2" i="75"/>
  <c r="D24" i="119" s="1"/>
  <c r="AC13" i="65"/>
  <c r="O23" i="119" s="1"/>
  <c r="AC12" i="65"/>
  <c r="AC11" i="65"/>
  <c r="AC10" i="65"/>
  <c r="L23" i="119" s="1"/>
  <c r="AC9" i="65"/>
  <c r="AC8" i="65"/>
  <c r="AC7" i="65"/>
  <c r="I23" i="119" s="1"/>
  <c r="AC6" i="65"/>
  <c r="AC5" i="65"/>
  <c r="AC4" i="65"/>
  <c r="S23" i="119" s="1"/>
  <c r="AC3" i="65"/>
  <c r="AC2" i="65"/>
  <c r="AC13" i="68"/>
  <c r="O22" i="119" s="1"/>
  <c r="AC12" i="68"/>
  <c r="N22" i="119" s="1"/>
  <c r="AC11" i="68"/>
  <c r="M22" i="119" s="1"/>
  <c r="AC10" i="68"/>
  <c r="L22" i="119" s="1"/>
  <c r="AC9" i="68"/>
  <c r="K22" i="119" s="1"/>
  <c r="AC8" i="68"/>
  <c r="J22" i="119" s="1"/>
  <c r="AC7" i="68"/>
  <c r="AC6" i="68"/>
  <c r="AC5" i="68"/>
  <c r="AC4" i="68"/>
  <c r="F22" i="119" s="1"/>
  <c r="AC3" i="68"/>
  <c r="E22" i="119" s="1"/>
  <c r="AC2" i="68"/>
  <c r="D22" i="119" s="1"/>
  <c r="AC13" i="62"/>
  <c r="O21" i="119" s="1"/>
  <c r="AC12" i="62"/>
  <c r="N21" i="119" s="1"/>
  <c r="AC11" i="62"/>
  <c r="AC10" i="62"/>
  <c r="L21" i="119" s="1"/>
  <c r="AC9" i="62"/>
  <c r="K21" i="119" s="1"/>
  <c r="AC8" i="62"/>
  <c r="J21" i="119" s="1"/>
  <c r="AC7" i="62"/>
  <c r="I21" i="119" s="1"/>
  <c r="AC6" i="62"/>
  <c r="H21" i="119" s="1"/>
  <c r="AC5" i="62"/>
  <c r="G21" i="119" s="1"/>
  <c r="AC4" i="62"/>
  <c r="F21" i="119" s="1"/>
  <c r="AC3" i="62"/>
  <c r="E21" i="119" s="1"/>
  <c r="AC2" i="62"/>
  <c r="D21" i="119" s="1"/>
  <c r="AC13" i="58"/>
  <c r="O20" i="119" s="1"/>
  <c r="AC12" i="58"/>
  <c r="N20" i="119" s="1"/>
  <c r="AC11" i="58"/>
  <c r="M20" i="119" s="1"/>
  <c r="AC10" i="58"/>
  <c r="AC9" i="58"/>
  <c r="AC8" i="58"/>
  <c r="AC7" i="58"/>
  <c r="AC6" i="58"/>
  <c r="AC5" i="58"/>
  <c r="AC4" i="58"/>
  <c r="F20" i="119" s="1"/>
  <c r="AC3" i="58"/>
  <c r="E20" i="119" s="1"/>
  <c r="AC2" i="58"/>
  <c r="D20" i="119" s="1"/>
  <c r="AC13" i="50"/>
  <c r="O19" i="119" s="1"/>
  <c r="AC12" i="50"/>
  <c r="N19" i="119" s="1"/>
  <c r="AC11" i="50"/>
  <c r="M19" i="119" s="1"/>
  <c r="AC10" i="50"/>
  <c r="L19" i="119" s="1"/>
  <c r="AC9" i="50"/>
  <c r="AC8" i="50"/>
  <c r="J19" i="119" s="1"/>
  <c r="AC7" i="50"/>
  <c r="I19" i="119" s="1"/>
  <c r="AC6" i="50"/>
  <c r="H19" i="119" s="1"/>
  <c r="AC5" i="50"/>
  <c r="G19" i="119" s="1"/>
  <c r="AC4" i="50"/>
  <c r="F19" i="119" s="1"/>
  <c r="AC3" i="50"/>
  <c r="E19" i="119" s="1"/>
  <c r="AC2" i="50"/>
  <c r="Q19" i="119" s="1"/>
  <c r="AC13" i="31"/>
  <c r="O18" i="119" s="1"/>
  <c r="AC12" i="31"/>
  <c r="N18" i="119" s="1"/>
  <c r="AC11" i="31"/>
  <c r="M18" i="119" s="1"/>
  <c r="AC10" i="31"/>
  <c r="L18" i="119" s="1"/>
  <c r="AC9" i="31"/>
  <c r="K18" i="119" s="1"/>
  <c r="AC8" i="31"/>
  <c r="J18" i="119" s="1"/>
  <c r="AC7" i="31"/>
  <c r="I18" i="119" s="1"/>
  <c r="AC6" i="31"/>
  <c r="H18" i="119" s="1"/>
  <c r="AC5" i="31"/>
  <c r="G18" i="119" s="1"/>
  <c r="AC4" i="31"/>
  <c r="S18" i="119" s="1"/>
  <c r="AC3" i="31"/>
  <c r="R18" i="119" s="1"/>
  <c r="AC2" i="31"/>
  <c r="Q18" i="119" s="1"/>
  <c r="AC13" i="29"/>
  <c r="O17" i="119" s="1"/>
  <c r="AC12" i="29"/>
  <c r="N17" i="119" s="1"/>
  <c r="AC11" i="29"/>
  <c r="M17" i="119" s="1"/>
  <c r="AC10" i="29"/>
  <c r="L17" i="119" s="1"/>
  <c r="AC9" i="29"/>
  <c r="K17" i="119" s="1"/>
  <c r="AC8" i="29"/>
  <c r="J17" i="119" s="1"/>
  <c r="AC7" i="29"/>
  <c r="I17" i="119" s="1"/>
  <c r="AC6" i="29"/>
  <c r="H17" i="119" s="1"/>
  <c r="AC5" i="29"/>
  <c r="G17" i="119" s="1"/>
  <c r="AC4" i="29"/>
  <c r="F17" i="119" s="1"/>
  <c r="AC3" i="29"/>
  <c r="R17" i="119" s="1"/>
  <c r="AC2" i="29"/>
  <c r="Q17" i="119" s="1"/>
  <c r="AC13" i="24"/>
  <c r="AC12" i="24"/>
  <c r="AC11" i="24"/>
  <c r="M16" i="119" s="1"/>
  <c r="AC10" i="24"/>
  <c r="L16" i="119" s="1"/>
  <c r="AC9" i="24"/>
  <c r="K16" i="119" s="1"/>
  <c r="AC8" i="24"/>
  <c r="J16" i="119" s="1"/>
  <c r="AC7" i="24"/>
  <c r="I16" i="119" s="1"/>
  <c r="AC6" i="24"/>
  <c r="H16" i="119" s="1"/>
  <c r="AC5" i="24"/>
  <c r="G16" i="119" s="1"/>
  <c r="AC4" i="24"/>
  <c r="S16" i="119" s="1"/>
  <c r="AC3" i="24"/>
  <c r="AC2" i="24"/>
  <c r="D16" i="119" s="1"/>
  <c r="AC13" i="21"/>
  <c r="AC12" i="21"/>
  <c r="N14" i="119" s="1"/>
  <c r="AC11" i="21"/>
  <c r="M14" i="119" s="1"/>
  <c r="AC10" i="21"/>
  <c r="L14" i="119" s="1"/>
  <c r="AC9" i="21"/>
  <c r="K14" i="119" s="1"/>
  <c r="AC8" i="21"/>
  <c r="J14" i="119" s="1"/>
  <c r="AC7" i="21"/>
  <c r="I14" i="119" s="1"/>
  <c r="AC6" i="21"/>
  <c r="H14" i="119" s="1"/>
  <c r="AC5" i="21"/>
  <c r="G14" i="119" s="1"/>
  <c r="AC4" i="21"/>
  <c r="S14" i="119" s="1"/>
  <c r="AC3" i="21"/>
  <c r="E14" i="119" s="1"/>
  <c r="AC2" i="21"/>
  <c r="AC13" i="19"/>
  <c r="AC12" i="19"/>
  <c r="AC11" i="19"/>
  <c r="AC10" i="19"/>
  <c r="AC9" i="19"/>
  <c r="AC8" i="19"/>
  <c r="AC7" i="19"/>
  <c r="AC6" i="19"/>
  <c r="AC5" i="19"/>
  <c r="AC4" i="19"/>
  <c r="S13" i="119" s="1"/>
  <c r="AC3" i="19"/>
  <c r="E13" i="119" s="1"/>
  <c r="AC2" i="19"/>
  <c r="D13" i="119" s="1"/>
  <c r="AC13" i="16"/>
  <c r="O12" i="119" s="1"/>
  <c r="AC12" i="16"/>
  <c r="N12" i="119" s="1"/>
  <c r="AC11" i="16"/>
  <c r="M12" i="119" s="1"/>
  <c r="AC10" i="16"/>
  <c r="L12" i="119" s="1"/>
  <c r="AC9" i="16"/>
  <c r="K12" i="119" s="1"/>
  <c r="AC8" i="16"/>
  <c r="AC7" i="16"/>
  <c r="AC6" i="16"/>
  <c r="H12" i="119" s="1"/>
  <c r="AC5" i="16"/>
  <c r="G12" i="119" s="1"/>
  <c r="AC4" i="16"/>
  <c r="F12" i="119" s="1"/>
  <c r="AC3" i="16"/>
  <c r="E12" i="119" s="1"/>
  <c r="AC2" i="16"/>
  <c r="AC13" i="15"/>
  <c r="O11" i="119" s="1"/>
  <c r="AC12" i="15"/>
  <c r="N11" i="119" s="1"/>
  <c r="AC11" i="15"/>
  <c r="M11" i="119" s="1"/>
  <c r="AC10" i="15"/>
  <c r="L11" i="119" s="1"/>
  <c r="AC9" i="15"/>
  <c r="K11" i="119" s="1"/>
  <c r="AC8" i="15"/>
  <c r="J11" i="119" s="1"/>
  <c r="AC7" i="15"/>
  <c r="I11" i="119" s="1"/>
  <c r="AC6" i="15"/>
  <c r="H11" i="119" s="1"/>
  <c r="AC5" i="15"/>
  <c r="G11" i="119" s="1"/>
  <c r="AC4" i="15"/>
  <c r="AC3" i="15"/>
  <c r="E11" i="119" s="1"/>
  <c r="AC2" i="15"/>
  <c r="D11" i="119" s="1"/>
  <c r="AC13" i="13"/>
  <c r="O10" i="119" s="1"/>
  <c r="AC12" i="13"/>
  <c r="N10" i="119" s="1"/>
  <c r="AC11" i="13"/>
  <c r="AC10" i="13"/>
  <c r="L10" i="119" s="1"/>
  <c r="AC9" i="13"/>
  <c r="K10" i="119" s="1"/>
  <c r="AC8" i="13"/>
  <c r="J10" i="119" s="1"/>
  <c r="AC7" i="13"/>
  <c r="I10" i="119" s="1"/>
  <c r="AC6" i="13"/>
  <c r="H10" i="119" s="1"/>
  <c r="AC5" i="13"/>
  <c r="G10" i="119" s="1"/>
  <c r="AC4" i="13"/>
  <c r="F10" i="119" s="1"/>
  <c r="AC3" i="13"/>
  <c r="E10" i="119" s="1"/>
  <c r="AC2" i="13"/>
  <c r="D10" i="119" s="1"/>
  <c r="AC13" i="71"/>
  <c r="O9" i="119" s="1"/>
  <c r="AC12" i="71"/>
  <c r="N9" i="119" s="1"/>
  <c r="AC11" i="71"/>
  <c r="AC10" i="71"/>
  <c r="AC9" i="71"/>
  <c r="AC8" i="71"/>
  <c r="AC7" i="71"/>
  <c r="AC6" i="71"/>
  <c r="H9" i="119" s="1"/>
  <c r="AC5" i="71"/>
  <c r="G9" i="119" s="1"/>
  <c r="AC4" i="71"/>
  <c r="S9" i="119" s="1"/>
  <c r="AC3" i="71"/>
  <c r="R9" i="119" s="1"/>
  <c r="AC2" i="71"/>
  <c r="Q9" i="119" s="1"/>
  <c r="AC13" i="53"/>
  <c r="O8" i="119" s="1"/>
  <c r="AC12" i="53"/>
  <c r="N8" i="119" s="1"/>
  <c r="AC11" i="53"/>
  <c r="M8" i="119" s="1"/>
  <c r="AC10" i="53"/>
  <c r="L8" i="119" s="1"/>
  <c r="AC9" i="53"/>
  <c r="K8" i="119" s="1"/>
  <c r="AC8" i="53"/>
  <c r="J8" i="119" s="1"/>
  <c r="AC7" i="53"/>
  <c r="I8" i="119" s="1"/>
  <c r="AC6" i="53"/>
  <c r="H8" i="119" s="1"/>
  <c r="AC5" i="53"/>
  <c r="G8" i="119" s="1"/>
  <c r="AC4" i="53"/>
  <c r="F8" i="119" s="1"/>
  <c r="AC3" i="53"/>
  <c r="R8" i="119" s="1"/>
  <c r="AC2" i="53"/>
  <c r="Q8" i="119" s="1"/>
  <c r="AC13" i="8"/>
  <c r="AC12" i="8"/>
  <c r="AC11" i="8"/>
  <c r="AC10" i="8"/>
  <c r="AC9" i="8"/>
  <c r="K5" i="119" s="1"/>
  <c r="AC8" i="8"/>
  <c r="J5" i="119" s="1"/>
  <c r="AC7" i="8"/>
  <c r="I5" i="119" s="1"/>
  <c r="AC6" i="8"/>
  <c r="H5" i="119" s="1"/>
  <c r="AC5" i="8"/>
  <c r="G5" i="119" s="1"/>
  <c r="AC4" i="8"/>
  <c r="AC3" i="8"/>
  <c r="R5" i="119" s="1"/>
  <c r="AC2" i="8"/>
  <c r="Q5" i="119" s="1"/>
  <c r="AC13" i="6"/>
  <c r="AC12" i="6"/>
  <c r="N4" i="119" s="1"/>
  <c r="AC11" i="6"/>
  <c r="M4" i="119" s="1"/>
  <c r="AC10" i="6"/>
  <c r="L4" i="119" s="1"/>
  <c r="AC9" i="6"/>
  <c r="AC8" i="6"/>
  <c r="AC7" i="6"/>
  <c r="AC6" i="6"/>
  <c r="AC5" i="6"/>
  <c r="AC4" i="6"/>
  <c r="S4" i="119" s="1"/>
  <c r="AC3" i="6"/>
  <c r="R4" i="119" s="1"/>
  <c r="AC2" i="6"/>
  <c r="Q4" i="119" s="1"/>
  <c r="AC3" i="1"/>
  <c r="E3" i="119" s="1"/>
  <c r="AC4" i="1"/>
  <c r="F3" i="119" s="1"/>
  <c r="AC5" i="1"/>
  <c r="G3" i="119" s="1"/>
  <c r="AC6" i="1"/>
  <c r="H3" i="119" s="1"/>
  <c r="AC7" i="1"/>
  <c r="I3" i="119" s="1"/>
  <c r="AC8" i="1"/>
  <c r="AC9" i="1"/>
  <c r="K3" i="119" s="1"/>
  <c r="AC10" i="1"/>
  <c r="L3" i="119" s="1"/>
  <c r="AC11" i="1"/>
  <c r="M3" i="119" s="1"/>
  <c r="AC12" i="1"/>
  <c r="N3" i="119" s="1"/>
  <c r="AC13" i="1"/>
  <c r="O3" i="119" s="1"/>
  <c r="AC2" i="1"/>
  <c r="U108" i="52"/>
  <c r="U107" i="52"/>
  <c r="U106" i="52"/>
  <c r="K108" i="52"/>
  <c r="K107" i="52"/>
  <c r="K106" i="52"/>
  <c r="U92" i="52"/>
  <c r="U91" i="52"/>
  <c r="K92" i="52"/>
  <c r="K91" i="52"/>
  <c r="S13" i="109"/>
  <c r="K4" i="24"/>
  <c r="K19" i="6"/>
  <c r="K19" i="8"/>
  <c r="K4" i="8"/>
  <c r="K4" i="16"/>
  <c r="K19" i="68"/>
  <c r="K4" i="68"/>
  <c r="K4" i="15"/>
  <c r="K19" i="75"/>
  <c r="K4" i="75"/>
  <c r="R22" i="119" l="1"/>
  <c r="S22" i="119"/>
  <c r="Q22" i="119"/>
  <c r="X7" i="121"/>
  <c r="X9" i="121"/>
  <c r="U4" i="121"/>
  <c r="T13" i="121"/>
  <c r="W17" i="121"/>
  <c r="V4" i="121"/>
  <c r="S17" i="121"/>
  <c r="S11" i="121"/>
  <c r="V7" i="121"/>
  <c r="U25" i="121"/>
  <c r="T7" i="121"/>
  <c r="U7" i="121"/>
  <c r="S12" i="121"/>
  <c r="W11" i="121"/>
  <c r="T4" i="121"/>
  <c r="T25" i="121"/>
  <c r="U13" i="121"/>
  <c r="T22" i="121"/>
  <c r="S13" i="121"/>
  <c r="S6" i="121"/>
  <c r="U28" i="121"/>
  <c r="W25" i="121"/>
  <c r="V25" i="121"/>
  <c r="X25" i="121"/>
  <c r="T9" i="121"/>
  <c r="S9" i="121"/>
  <c r="V6" i="121"/>
  <c r="X13" i="121"/>
  <c r="W7" i="121"/>
  <c r="X11" i="121"/>
  <c r="T12" i="121"/>
  <c r="S8" i="121"/>
  <c r="W12" i="121"/>
  <c r="W3" i="121"/>
  <c r="X6" i="121"/>
  <c r="X8" i="121"/>
  <c r="V3" i="121"/>
  <c r="W8" i="121"/>
  <c r="V8" i="121"/>
  <c r="T8" i="121"/>
  <c r="T19" i="121"/>
  <c r="W5" i="121"/>
  <c r="U5" i="121"/>
  <c r="U2" i="121"/>
  <c r="T2" i="121"/>
  <c r="V2" i="121"/>
  <c r="S2" i="121"/>
  <c r="W22" i="121"/>
  <c r="V19" i="121"/>
  <c r="S22" i="121"/>
  <c r="S5" i="121"/>
  <c r="X3" i="121"/>
  <c r="U3" i="121"/>
  <c r="W6" i="121"/>
  <c r="T3" i="121"/>
  <c r="W2" i="121"/>
  <c r="U22" i="121"/>
  <c r="U18" i="121"/>
  <c r="T18" i="121"/>
  <c r="S18" i="121"/>
  <c r="U6" i="121"/>
  <c r="X19" i="121"/>
  <c r="X5" i="121"/>
  <c r="V5" i="121"/>
  <c r="W19" i="121"/>
  <c r="U19" i="121"/>
  <c r="X23" i="121"/>
  <c r="W23" i="121"/>
  <c r="U23" i="121"/>
  <c r="V23" i="121"/>
  <c r="S23" i="121"/>
  <c r="X18" i="121"/>
  <c r="W18" i="121"/>
  <c r="V12" i="121"/>
  <c r="U12" i="121"/>
  <c r="V47" i="90"/>
  <c r="U37" i="90"/>
  <c r="W39" i="90"/>
  <c r="V43" i="90"/>
  <c r="X44" i="90"/>
  <c r="AA42" i="90"/>
  <c r="AA47" i="90"/>
  <c r="Z43" i="90"/>
  <c r="AA39" i="90"/>
  <c r="W47" i="90"/>
  <c r="X39" i="90"/>
  <c r="Z41" i="90"/>
  <c r="X45" i="90"/>
  <c r="Y41" i="90"/>
  <c r="W37" i="90"/>
  <c r="X41" i="90"/>
  <c r="Y47" i="90"/>
  <c r="Z39" i="90"/>
  <c r="X43" i="90"/>
  <c r="Y39" i="90"/>
  <c r="W41" i="90"/>
  <c r="AA45" i="90"/>
  <c r="Y45" i="90"/>
  <c r="AA43" i="90"/>
  <c r="V41" i="90"/>
  <c r="V45" i="90"/>
  <c r="Y37" i="90"/>
  <c r="W45" i="90"/>
  <c r="Z44" i="90"/>
  <c r="W44" i="90"/>
  <c r="V44" i="90"/>
  <c r="Y44" i="90"/>
  <c r="W42" i="90"/>
  <c r="V42" i="90"/>
  <c r="Y42" i="90"/>
  <c r="X42" i="90"/>
  <c r="V37" i="90"/>
  <c r="D8" i="119"/>
  <c r="E8" i="119"/>
  <c r="D27" i="119"/>
  <c r="E27" i="119"/>
  <c r="D25" i="119"/>
  <c r="E25" i="119"/>
  <c r="R24" i="119"/>
  <c r="D19" i="119"/>
  <c r="D18" i="119"/>
  <c r="E18" i="119"/>
  <c r="F18" i="119"/>
  <c r="D17" i="119"/>
  <c r="E17" i="119"/>
  <c r="R13" i="119"/>
  <c r="Q13" i="119"/>
  <c r="D9" i="119"/>
  <c r="E9" i="119"/>
  <c r="F9" i="119"/>
  <c r="D5" i="119"/>
  <c r="E5" i="119"/>
  <c r="R3" i="119"/>
  <c r="K3" i="53"/>
  <c r="K18" i="31"/>
  <c r="K19" i="31"/>
  <c r="K17" i="31"/>
  <c r="K3" i="31"/>
  <c r="K4" i="31"/>
  <c r="K2" i="31"/>
  <c r="K3" i="21"/>
  <c r="K4" i="21"/>
  <c r="K19" i="13"/>
  <c r="K4" i="13"/>
  <c r="K4" i="86"/>
  <c r="K3" i="1" l="1"/>
  <c r="K18" i="29"/>
  <c r="K3" i="29"/>
  <c r="K19" i="98"/>
  <c r="K4" i="98"/>
  <c r="K18" i="94"/>
  <c r="K3" i="94"/>
  <c r="K18" i="24"/>
  <c r="K3" i="24"/>
  <c r="K18" i="1"/>
  <c r="K19" i="1"/>
  <c r="K17" i="1"/>
  <c r="K2" i="1" l="1"/>
  <c r="L13" i="1"/>
  <c r="K18" i="58"/>
  <c r="K17" i="58"/>
  <c r="K3" i="58"/>
  <c r="K2" i="58"/>
  <c r="K19" i="50"/>
  <c r="K4" i="50"/>
  <c r="K19" i="19"/>
  <c r="K4" i="19"/>
  <c r="K4" i="6"/>
  <c r="K18" i="6"/>
  <c r="K18" i="71"/>
  <c r="K19" i="71"/>
  <c r="K4" i="71"/>
  <c r="K19" i="23"/>
  <c r="K18" i="62"/>
  <c r="K19" i="62"/>
  <c r="K4" i="62"/>
  <c r="K18" i="68"/>
  <c r="K3" i="68"/>
  <c r="K3" i="16"/>
  <c r="L20" i="15"/>
  <c r="M20" i="15"/>
  <c r="N20" i="15"/>
  <c r="O20" i="15"/>
  <c r="P20" i="15"/>
  <c r="Q20" i="15"/>
  <c r="L21" i="15"/>
  <c r="M21" i="15"/>
  <c r="N21" i="15"/>
  <c r="O21" i="15"/>
  <c r="P21" i="15"/>
  <c r="Q21" i="15"/>
  <c r="L22" i="15"/>
  <c r="M22" i="15"/>
  <c r="N22" i="15"/>
  <c r="O22" i="15"/>
  <c r="P22" i="15"/>
  <c r="Q22" i="15"/>
  <c r="L23" i="15"/>
  <c r="M23" i="15"/>
  <c r="N23" i="15"/>
  <c r="O23" i="15"/>
  <c r="P23" i="15"/>
  <c r="Q23" i="15"/>
  <c r="L24" i="15"/>
  <c r="M24" i="15"/>
  <c r="N24" i="15"/>
  <c r="O24" i="15"/>
  <c r="P24" i="15"/>
  <c r="Q24" i="15"/>
  <c r="L25" i="15"/>
  <c r="M25" i="15"/>
  <c r="N25" i="15"/>
  <c r="O25" i="15"/>
  <c r="P25" i="15"/>
  <c r="Q25" i="15"/>
  <c r="L26" i="15"/>
  <c r="M26" i="15"/>
  <c r="N26" i="15"/>
  <c r="O26" i="15"/>
  <c r="P26" i="15"/>
  <c r="Q26" i="15"/>
  <c r="L27" i="15"/>
  <c r="M27" i="15"/>
  <c r="N27" i="15"/>
  <c r="O27" i="15"/>
  <c r="P27" i="15"/>
  <c r="Q27" i="15"/>
  <c r="L28" i="15"/>
  <c r="M28" i="15"/>
  <c r="N28" i="15"/>
  <c r="O28" i="15"/>
  <c r="P28" i="15"/>
  <c r="Q28" i="15"/>
  <c r="K18" i="15"/>
  <c r="L18" i="15"/>
  <c r="M18" i="15"/>
  <c r="N18" i="15"/>
  <c r="O18" i="15"/>
  <c r="P18" i="15"/>
  <c r="Q18" i="15"/>
  <c r="K19" i="15"/>
  <c r="L19" i="15"/>
  <c r="M19" i="15"/>
  <c r="N19" i="15"/>
  <c r="O19" i="15"/>
  <c r="P19" i="15"/>
  <c r="Q19" i="15"/>
  <c r="L17" i="15"/>
  <c r="M17" i="15"/>
  <c r="N17" i="15"/>
  <c r="O17" i="15"/>
  <c r="P17" i="15"/>
  <c r="Q17" i="15"/>
  <c r="R17" i="15"/>
  <c r="K17" i="15"/>
  <c r="K3" i="15"/>
  <c r="K18" i="8"/>
  <c r="K3" i="8"/>
  <c r="K43" i="52"/>
  <c r="K44" i="52"/>
  <c r="K42" i="52"/>
  <c r="L37" i="1"/>
  <c r="M37" i="1"/>
  <c r="N37" i="1"/>
  <c r="O37" i="1"/>
  <c r="P37" i="1"/>
  <c r="Q37" i="1"/>
  <c r="L38" i="1"/>
  <c r="M38" i="1"/>
  <c r="N38" i="1"/>
  <c r="O38" i="1"/>
  <c r="P38" i="1"/>
  <c r="Q38" i="1"/>
  <c r="L39" i="1"/>
  <c r="M39" i="1"/>
  <c r="N39" i="1"/>
  <c r="O39" i="1"/>
  <c r="P39" i="1"/>
  <c r="Q39" i="1"/>
  <c r="L40" i="1"/>
  <c r="M40" i="1"/>
  <c r="N40" i="1"/>
  <c r="O40" i="1"/>
  <c r="P40" i="1"/>
  <c r="Q40" i="1"/>
  <c r="L41" i="1"/>
  <c r="M41" i="1"/>
  <c r="N41" i="1"/>
  <c r="O41" i="1"/>
  <c r="P41" i="1"/>
  <c r="Q41" i="1"/>
  <c r="L42" i="1"/>
  <c r="M42" i="1"/>
  <c r="N42" i="1"/>
  <c r="O42" i="1"/>
  <c r="P42" i="1"/>
  <c r="Q42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M47" i="1"/>
  <c r="N47" i="1"/>
  <c r="O47" i="1"/>
  <c r="P47" i="1"/>
  <c r="Q47" i="1"/>
  <c r="M36" i="1"/>
  <c r="N36" i="1"/>
  <c r="O36" i="1"/>
  <c r="P36" i="1"/>
  <c r="Q36" i="1"/>
  <c r="L36" i="1"/>
  <c r="L37" i="13"/>
  <c r="M37" i="13"/>
  <c r="N37" i="13"/>
  <c r="O37" i="13"/>
  <c r="P37" i="13"/>
  <c r="Q37" i="13"/>
  <c r="L38" i="13"/>
  <c r="M38" i="13"/>
  <c r="N38" i="13"/>
  <c r="O38" i="13"/>
  <c r="P38" i="13"/>
  <c r="Q38" i="13"/>
  <c r="L39" i="13"/>
  <c r="M39" i="13"/>
  <c r="N39" i="13"/>
  <c r="O39" i="13"/>
  <c r="P39" i="13"/>
  <c r="Q39" i="13"/>
  <c r="L40" i="13"/>
  <c r="M40" i="13"/>
  <c r="N40" i="13"/>
  <c r="O40" i="13"/>
  <c r="P40" i="13"/>
  <c r="Q40" i="13"/>
  <c r="L41" i="13"/>
  <c r="M41" i="13"/>
  <c r="N41" i="13"/>
  <c r="O41" i="13"/>
  <c r="P41" i="13"/>
  <c r="Q41" i="13"/>
  <c r="L42" i="13"/>
  <c r="M42" i="13"/>
  <c r="N42" i="13"/>
  <c r="O42" i="13"/>
  <c r="P42" i="13"/>
  <c r="Q42" i="13"/>
  <c r="L43" i="13"/>
  <c r="M43" i="13"/>
  <c r="N43" i="13"/>
  <c r="O43" i="13"/>
  <c r="P43" i="13"/>
  <c r="Q43" i="13"/>
  <c r="L44" i="13"/>
  <c r="M44" i="13"/>
  <c r="N44" i="13"/>
  <c r="O44" i="13"/>
  <c r="P44" i="13"/>
  <c r="Q44" i="13"/>
  <c r="L45" i="13"/>
  <c r="M45" i="13"/>
  <c r="N45" i="13"/>
  <c r="O45" i="13"/>
  <c r="P45" i="13"/>
  <c r="Q45" i="13"/>
  <c r="L46" i="13"/>
  <c r="M46" i="13"/>
  <c r="N46" i="13"/>
  <c r="O46" i="13"/>
  <c r="P46" i="13"/>
  <c r="Q46" i="13"/>
  <c r="L47" i="13"/>
  <c r="M47" i="13"/>
  <c r="N47" i="13"/>
  <c r="O47" i="13"/>
  <c r="P47" i="13"/>
  <c r="Q47" i="13"/>
  <c r="L36" i="13"/>
  <c r="M36" i="13"/>
  <c r="N36" i="13"/>
  <c r="O36" i="13"/>
  <c r="P36" i="13"/>
  <c r="Q36" i="13"/>
  <c r="K37" i="13"/>
  <c r="K36" i="13"/>
  <c r="K18" i="13"/>
  <c r="K3" i="13"/>
  <c r="D13" i="11"/>
  <c r="O7" i="119" s="1"/>
  <c r="F57" i="11"/>
  <c r="F58" i="11"/>
  <c r="F56" i="11"/>
  <c r="K18" i="86"/>
  <c r="K3" i="86"/>
  <c r="K18" i="75"/>
  <c r="K3" i="75"/>
  <c r="K18" i="65"/>
  <c r="K19" i="65"/>
  <c r="K3" i="65"/>
  <c r="K4" i="65"/>
  <c r="K17" i="29"/>
  <c r="K2" i="29"/>
  <c r="K17" i="24"/>
  <c r="L28" i="24"/>
  <c r="K2" i="24"/>
  <c r="K18" i="23"/>
  <c r="K3" i="71"/>
  <c r="K18" i="53"/>
  <c r="K19" i="53"/>
  <c r="K17" i="53"/>
  <c r="K2" i="53"/>
  <c r="K17" i="8"/>
  <c r="K2" i="8"/>
  <c r="K18" i="98"/>
  <c r="K3" i="98"/>
  <c r="K17" i="94"/>
  <c r="K2" i="94"/>
  <c r="K17" i="86"/>
  <c r="K2" i="86"/>
  <c r="K17" i="75"/>
  <c r="K2" i="75"/>
  <c r="K17" i="68"/>
  <c r="K2" i="68"/>
  <c r="K3" i="62"/>
  <c r="K18" i="19"/>
  <c r="K3" i="19"/>
  <c r="K2" i="16"/>
  <c r="K2" i="15"/>
  <c r="K18" i="50"/>
  <c r="K3" i="50"/>
  <c r="K17" i="21"/>
  <c r="K2" i="21"/>
  <c r="K17" i="13"/>
  <c r="K2" i="13"/>
  <c r="K3" i="6"/>
  <c r="I13" i="52"/>
  <c r="I12" i="52"/>
  <c r="I11" i="52"/>
  <c r="G10" i="52"/>
  <c r="F10" i="52"/>
  <c r="E10" i="52"/>
  <c r="D10" i="52"/>
  <c r="G9" i="52"/>
  <c r="F9" i="52"/>
  <c r="E9" i="52"/>
  <c r="D9" i="52"/>
  <c r="I9" i="52" s="1"/>
  <c r="R40" i="13" l="1"/>
  <c r="I10" i="52"/>
  <c r="U17" i="15"/>
  <c r="R47" i="1"/>
  <c r="W47" i="1" s="1"/>
  <c r="R38" i="1"/>
  <c r="V38" i="1" s="1"/>
  <c r="R45" i="1"/>
  <c r="V45" i="1" s="1"/>
  <c r="R42" i="1"/>
  <c r="X42" i="1" s="1"/>
  <c r="R40" i="1"/>
  <c r="V40" i="1" s="1"/>
  <c r="R43" i="1"/>
  <c r="V43" i="1" s="1"/>
  <c r="R44" i="1"/>
  <c r="V44" i="1" s="1"/>
  <c r="W40" i="1"/>
  <c r="X40" i="1"/>
  <c r="Z40" i="1"/>
  <c r="R46" i="1"/>
  <c r="Y46" i="1" s="1"/>
  <c r="R37" i="1"/>
  <c r="V37" i="1" s="1"/>
  <c r="R41" i="1"/>
  <c r="W41" i="1" s="1"/>
  <c r="R39" i="1"/>
  <c r="AA39" i="1" s="1"/>
  <c r="R36" i="1"/>
  <c r="W36" i="1" s="1"/>
  <c r="R42" i="13"/>
  <c r="X42" i="13" s="1"/>
  <c r="R38" i="13"/>
  <c r="X38" i="13" s="1"/>
  <c r="V40" i="13"/>
  <c r="Y40" i="13"/>
  <c r="AA40" i="13"/>
  <c r="Z40" i="13"/>
  <c r="X40" i="13"/>
  <c r="W40" i="13"/>
  <c r="V39" i="13"/>
  <c r="Y39" i="13"/>
  <c r="X36" i="13"/>
  <c r="AA47" i="13"/>
  <c r="AA38" i="13"/>
  <c r="R44" i="13"/>
  <c r="AA44" i="13" s="1"/>
  <c r="R46" i="13"/>
  <c r="AA46" i="13" s="1"/>
  <c r="R37" i="13"/>
  <c r="X37" i="13" s="1"/>
  <c r="R41" i="13"/>
  <c r="AA41" i="13" s="1"/>
  <c r="R43" i="13"/>
  <c r="Y43" i="13" s="1"/>
  <c r="R39" i="13"/>
  <c r="Z39" i="13" s="1"/>
  <c r="R45" i="13"/>
  <c r="R36" i="13"/>
  <c r="AA36" i="13" s="1"/>
  <c r="R47" i="13"/>
  <c r="V47" i="13" s="1"/>
  <c r="Y42" i="13"/>
  <c r="G133" i="52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Q117" i="52"/>
  <c r="P117" i="52"/>
  <c r="O117" i="52"/>
  <c r="N117" i="52"/>
  <c r="M117" i="52"/>
  <c r="L117" i="52"/>
  <c r="Q116" i="52"/>
  <c r="P116" i="52"/>
  <c r="O116" i="52"/>
  <c r="N116" i="52"/>
  <c r="M116" i="52"/>
  <c r="L116" i="52"/>
  <c r="Q115" i="52"/>
  <c r="P115" i="52"/>
  <c r="O115" i="52"/>
  <c r="N115" i="52"/>
  <c r="M115" i="52"/>
  <c r="L115" i="52"/>
  <c r="Q114" i="52"/>
  <c r="P114" i="52"/>
  <c r="O114" i="52"/>
  <c r="N114" i="52"/>
  <c r="M114" i="52"/>
  <c r="L114" i="52"/>
  <c r="Q113" i="52"/>
  <c r="P113" i="52"/>
  <c r="O113" i="52"/>
  <c r="N113" i="52"/>
  <c r="M113" i="52"/>
  <c r="L113" i="52"/>
  <c r="Q112" i="52"/>
  <c r="P112" i="52"/>
  <c r="O112" i="52"/>
  <c r="N112" i="52"/>
  <c r="M112" i="52"/>
  <c r="L112" i="52"/>
  <c r="Q111" i="52"/>
  <c r="P111" i="52"/>
  <c r="O111" i="52"/>
  <c r="N111" i="52"/>
  <c r="M111" i="52"/>
  <c r="L111" i="52"/>
  <c r="Q110" i="52"/>
  <c r="P110" i="52"/>
  <c r="O110" i="52"/>
  <c r="N110" i="52"/>
  <c r="M110" i="52"/>
  <c r="L110" i="52"/>
  <c r="Q109" i="52"/>
  <c r="P109" i="52"/>
  <c r="O109" i="52"/>
  <c r="N109" i="52"/>
  <c r="M109" i="52"/>
  <c r="R109" i="52" s="1"/>
  <c r="L109" i="52"/>
  <c r="Q108" i="52"/>
  <c r="P108" i="52"/>
  <c r="O108" i="52"/>
  <c r="N108" i="52"/>
  <c r="M108" i="52"/>
  <c r="L108" i="52"/>
  <c r="Q107" i="52"/>
  <c r="P107" i="52"/>
  <c r="O107" i="52"/>
  <c r="N107" i="52"/>
  <c r="M107" i="52"/>
  <c r="L107" i="52"/>
  <c r="Q106" i="52"/>
  <c r="P106" i="52"/>
  <c r="O106" i="52"/>
  <c r="N106" i="52"/>
  <c r="M106" i="52"/>
  <c r="R106" i="52" s="1"/>
  <c r="L106" i="52"/>
  <c r="Q102" i="52"/>
  <c r="P102" i="52"/>
  <c r="O102" i="52"/>
  <c r="N102" i="52"/>
  <c r="M102" i="52"/>
  <c r="L102" i="52"/>
  <c r="Q101" i="52"/>
  <c r="P101" i="52"/>
  <c r="O101" i="52"/>
  <c r="N101" i="52"/>
  <c r="M101" i="52"/>
  <c r="R101" i="52" s="1"/>
  <c r="L101" i="52"/>
  <c r="V101" i="52" s="1"/>
  <c r="Q100" i="52"/>
  <c r="P100" i="52"/>
  <c r="O100" i="52"/>
  <c r="N100" i="52"/>
  <c r="M100" i="52"/>
  <c r="L100" i="52"/>
  <c r="Q99" i="52"/>
  <c r="P99" i="52"/>
  <c r="O99" i="52"/>
  <c r="N99" i="52"/>
  <c r="M99" i="52"/>
  <c r="L99" i="52"/>
  <c r="Q98" i="52"/>
  <c r="P98" i="52"/>
  <c r="O98" i="52"/>
  <c r="N98" i="52"/>
  <c r="M98" i="52"/>
  <c r="L98" i="52"/>
  <c r="Q97" i="52"/>
  <c r="P97" i="52"/>
  <c r="O97" i="52"/>
  <c r="N97" i="52"/>
  <c r="M97" i="52"/>
  <c r="L97" i="52"/>
  <c r="Q96" i="52"/>
  <c r="P96" i="52"/>
  <c r="O96" i="52"/>
  <c r="N96" i="52"/>
  <c r="M96" i="52"/>
  <c r="L96" i="52"/>
  <c r="Q95" i="52"/>
  <c r="P95" i="52"/>
  <c r="O95" i="52"/>
  <c r="N95" i="52"/>
  <c r="M95" i="52"/>
  <c r="R95" i="52" s="1"/>
  <c r="AA95" i="52" s="1"/>
  <c r="L95" i="52"/>
  <c r="Q94" i="52"/>
  <c r="P94" i="52"/>
  <c r="O94" i="52"/>
  <c r="N94" i="52"/>
  <c r="M94" i="52"/>
  <c r="L94" i="52"/>
  <c r="Q93" i="52"/>
  <c r="P93" i="52"/>
  <c r="O93" i="52"/>
  <c r="N93" i="52"/>
  <c r="M93" i="52"/>
  <c r="R93" i="52" s="1"/>
  <c r="L93" i="52"/>
  <c r="V93" i="52" s="1"/>
  <c r="Q92" i="52"/>
  <c r="P92" i="52"/>
  <c r="O92" i="52"/>
  <c r="N92" i="52"/>
  <c r="M92" i="52"/>
  <c r="L92" i="52"/>
  <c r="Q91" i="52"/>
  <c r="P91" i="52"/>
  <c r="O91" i="52"/>
  <c r="N91" i="52"/>
  <c r="M91" i="52"/>
  <c r="L91" i="52"/>
  <c r="O85" i="52"/>
  <c r="N85" i="52"/>
  <c r="M85" i="52"/>
  <c r="L85" i="52"/>
  <c r="K85" i="52"/>
  <c r="P85" i="52" s="1"/>
  <c r="O84" i="52"/>
  <c r="N84" i="52"/>
  <c r="M84" i="52"/>
  <c r="L84" i="52"/>
  <c r="K84" i="52"/>
  <c r="O83" i="52"/>
  <c r="N83" i="52"/>
  <c r="M83" i="52"/>
  <c r="L83" i="52"/>
  <c r="K83" i="52"/>
  <c r="O82" i="52"/>
  <c r="N82" i="52"/>
  <c r="M82" i="52"/>
  <c r="L82" i="52"/>
  <c r="K82" i="52"/>
  <c r="P82" i="52" s="1"/>
  <c r="O81" i="52"/>
  <c r="N81" i="52"/>
  <c r="M81" i="52"/>
  <c r="L81" i="52"/>
  <c r="K81" i="52"/>
  <c r="O80" i="52"/>
  <c r="N80" i="52"/>
  <c r="M80" i="52"/>
  <c r="L80" i="52"/>
  <c r="K80" i="52"/>
  <c r="O79" i="52"/>
  <c r="N79" i="52"/>
  <c r="M79" i="52"/>
  <c r="L79" i="52"/>
  <c r="K79" i="52"/>
  <c r="J79" i="52"/>
  <c r="O78" i="52"/>
  <c r="N78" i="52"/>
  <c r="M78" i="52"/>
  <c r="L78" i="52"/>
  <c r="K78" i="52"/>
  <c r="J78" i="52"/>
  <c r="O77" i="52"/>
  <c r="N77" i="52"/>
  <c r="M77" i="52"/>
  <c r="L77" i="52"/>
  <c r="K77" i="52"/>
  <c r="J77" i="52"/>
  <c r="O76" i="52"/>
  <c r="N76" i="52"/>
  <c r="M76" i="52"/>
  <c r="L76" i="52"/>
  <c r="K76" i="52"/>
  <c r="P76" i="52" s="1"/>
  <c r="J76" i="52"/>
  <c r="S76" i="52" s="1"/>
  <c r="O75" i="52"/>
  <c r="N75" i="52"/>
  <c r="M75" i="52"/>
  <c r="L75" i="52"/>
  <c r="K75" i="52"/>
  <c r="J75" i="52"/>
  <c r="O74" i="52"/>
  <c r="N74" i="52"/>
  <c r="M74" i="52"/>
  <c r="L74" i="52"/>
  <c r="K74" i="52"/>
  <c r="J74" i="52"/>
  <c r="O70" i="52"/>
  <c r="N70" i="52"/>
  <c r="M70" i="52"/>
  <c r="L70" i="52"/>
  <c r="K70" i="52"/>
  <c r="P70" i="52" s="1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J64" i="52"/>
  <c r="O63" i="52"/>
  <c r="N63" i="52"/>
  <c r="M63" i="52"/>
  <c r="L63" i="52"/>
  <c r="K63" i="52"/>
  <c r="J63" i="52"/>
  <c r="O62" i="52"/>
  <c r="N62" i="52"/>
  <c r="M62" i="52"/>
  <c r="L62" i="52"/>
  <c r="K62" i="52"/>
  <c r="J62" i="52"/>
  <c r="O61" i="52"/>
  <c r="N61" i="52"/>
  <c r="M61" i="52"/>
  <c r="L61" i="52"/>
  <c r="K61" i="52"/>
  <c r="J61" i="52"/>
  <c r="O60" i="52"/>
  <c r="N60" i="52"/>
  <c r="M60" i="52"/>
  <c r="L60" i="52"/>
  <c r="K60" i="52"/>
  <c r="P60" i="52" s="1"/>
  <c r="J60" i="52"/>
  <c r="O59" i="52"/>
  <c r="N59" i="52"/>
  <c r="M59" i="52"/>
  <c r="L59" i="52"/>
  <c r="K59" i="52"/>
  <c r="J59" i="52"/>
  <c r="Q53" i="52"/>
  <c r="P53" i="52"/>
  <c r="O53" i="52"/>
  <c r="N53" i="52"/>
  <c r="M53" i="52"/>
  <c r="L53" i="52"/>
  <c r="Q52" i="52"/>
  <c r="P52" i="52"/>
  <c r="O52" i="52"/>
  <c r="N52" i="52"/>
  <c r="M52" i="52"/>
  <c r="L52" i="52"/>
  <c r="Q51" i="52"/>
  <c r="P51" i="52"/>
  <c r="O51" i="52"/>
  <c r="N51" i="52"/>
  <c r="M51" i="52"/>
  <c r="L51" i="52"/>
  <c r="Q50" i="52"/>
  <c r="P50" i="52"/>
  <c r="O50" i="52"/>
  <c r="N50" i="52"/>
  <c r="M50" i="52"/>
  <c r="L50" i="52"/>
  <c r="Q49" i="52"/>
  <c r="P49" i="52"/>
  <c r="O49" i="52"/>
  <c r="N49" i="52"/>
  <c r="M49" i="52"/>
  <c r="L49" i="52"/>
  <c r="Q48" i="52"/>
  <c r="P48" i="52"/>
  <c r="O48" i="52"/>
  <c r="N48" i="52"/>
  <c r="M48" i="52"/>
  <c r="L48" i="52"/>
  <c r="Q47" i="52"/>
  <c r="P47" i="52"/>
  <c r="O47" i="52"/>
  <c r="N47" i="52"/>
  <c r="M47" i="52"/>
  <c r="L47" i="52"/>
  <c r="Q46" i="52"/>
  <c r="P46" i="52"/>
  <c r="O46" i="52"/>
  <c r="N46" i="52"/>
  <c r="M46" i="52"/>
  <c r="L46" i="52"/>
  <c r="Q45" i="52"/>
  <c r="P45" i="52"/>
  <c r="O45" i="52"/>
  <c r="N45" i="52"/>
  <c r="M45" i="52"/>
  <c r="L45" i="52"/>
  <c r="Q44" i="52"/>
  <c r="P44" i="52"/>
  <c r="O44" i="52"/>
  <c r="N44" i="52"/>
  <c r="M44" i="52"/>
  <c r="R44" i="52" s="1"/>
  <c r="L44" i="52"/>
  <c r="Q43" i="52"/>
  <c r="P43" i="52"/>
  <c r="O43" i="52"/>
  <c r="N43" i="52"/>
  <c r="M43" i="52"/>
  <c r="R43" i="52" s="1"/>
  <c r="U43" i="52" s="1"/>
  <c r="L43" i="52"/>
  <c r="V43" i="52" s="1"/>
  <c r="Q42" i="52"/>
  <c r="P42" i="52"/>
  <c r="O42" i="52"/>
  <c r="N42" i="52"/>
  <c r="M42" i="52"/>
  <c r="L42" i="52"/>
  <c r="P15" i="52"/>
  <c r="O15" i="52"/>
  <c r="N15" i="52"/>
  <c r="M15" i="52"/>
  <c r="AA28" i="101"/>
  <c r="Z28" i="101"/>
  <c r="Y28" i="101"/>
  <c r="X28" i="101"/>
  <c r="W28" i="101"/>
  <c r="V28" i="101"/>
  <c r="R28" i="101"/>
  <c r="Q28" i="101"/>
  <c r="P28" i="101"/>
  <c r="O28" i="101"/>
  <c r="N28" i="101"/>
  <c r="M28" i="101"/>
  <c r="L28" i="101"/>
  <c r="AA27" i="101"/>
  <c r="Z27" i="101"/>
  <c r="Y27" i="101"/>
  <c r="X27" i="101"/>
  <c r="W27" i="101"/>
  <c r="V27" i="101"/>
  <c r="R27" i="101"/>
  <c r="Q27" i="101"/>
  <c r="P27" i="101"/>
  <c r="O27" i="101"/>
  <c r="N27" i="101"/>
  <c r="M27" i="101"/>
  <c r="L27" i="101"/>
  <c r="AA26" i="101"/>
  <c r="Z26" i="101"/>
  <c r="Y26" i="101"/>
  <c r="X26" i="101"/>
  <c r="W26" i="101"/>
  <c r="V26" i="101"/>
  <c r="R26" i="101"/>
  <c r="Q26" i="101"/>
  <c r="P26" i="101"/>
  <c r="O26" i="101"/>
  <c r="N26" i="101"/>
  <c r="M26" i="101"/>
  <c r="L26" i="101"/>
  <c r="AA25" i="101"/>
  <c r="Z25" i="101"/>
  <c r="Y25" i="101"/>
  <c r="X25" i="101"/>
  <c r="W25" i="101"/>
  <c r="V25" i="101"/>
  <c r="R25" i="101"/>
  <c r="Q25" i="101"/>
  <c r="P25" i="101"/>
  <c r="O25" i="101"/>
  <c r="N25" i="101"/>
  <c r="M25" i="101"/>
  <c r="L25" i="101"/>
  <c r="AA24" i="101"/>
  <c r="Z24" i="101"/>
  <c r="Y24" i="101"/>
  <c r="X24" i="101"/>
  <c r="W24" i="101"/>
  <c r="V24" i="101"/>
  <c r="R24" i="101"/>
  <c r="Q24" i="101"/>
  <c r="P24" i="101"/>
  <c r="O24" i="101"/>
  <c r="N24" i="101"/>
  <c r="M24" i="101"/>
  <c r="L24" i="101"/>
  <c r="AA23" i="101"/>
  <c r="Z23" i="101"/>
  <c r="Y23" i="101"/>
  <c r="X23" i="101"/>
  <c r="W23" i="101"/>
  <c r="V23" i="101"/>
  <c r="R23" i="101"/>
  <c r="Q23" i="101"/>
  <c r="P23" i="101"/>
  <c r="O23" i="101"/>
  <c r="N23" i="101"/>
  <c r="M23" i="101"/>
  <c r="L23" i="101"/>
  <c r="AA22" i="101"/>
  <c r="Z22" i="101"/>
  <c r="Y22" i="101"/>
  <c r="X22" i="101"/>
  <c r="W22" i="101"/>
  <c r="V22" i="101"/>
  <c r="R22" i="101"/>
  <c r="Q22" i="101"/>
  <c r="P22" i="101"/>
  <c r="O22" i="101"/>
  <c r="N22" i="101"/>
  <c r="M22" i="101"/>
  <c r="L22" i="101"/>
  <c r="AA21" i="101"/>
  <c r="Z21" i="101"/>
  <c r="Y21" i="101"/>
  <c r="X21" i="101"/>
  <c r="W21" i="101"/>
  <c r="V21" i="101"/>
  <c r="R21" i="101"/>
  <c r="Q21" i="101"/>
  <c r="P21" i="101"/>
  <c r="O21" i="101"/>
  <c r="N21" i="101"/>
  <c r="M21" i="101"/>
  <c r="L21" i="101"/>
  <c r="AA20" i="101"/>
  <c r="Z20" i="101"/>
  <c r="Y20" i="101"/>
  <c r="X20" i="101"/>
  <c r="W20" i="101"/>
  <c r="V20" i="101"/>
  <c r="R20" i="101"/>
  <c r="Q20" i="101"/>
  <c r="P20" i="101"/>
  <c r="O20" i="101"/>
  <c r="N20" i="101"/>
  <c r="M20" i="101"/>
  <c r="L20" i="101"/>
  <c r="AA19" i="101"/>
  <c r="Z19" i="101"/>
  <c r="Y19" i="101"/>
  <c r="X19" i="101"/>
  <c r="W19" i="101"/>
  <c r="V19" i="101"/>
  <c r="R19" i="101"/>
  <c r="Q19" i="101"/>
  <c r="P19" i="101"/>
  <c r="O19" i="101"/>
  <c r="N19" i="101"/>
  <c r="M19" i="101"/>
  <c r="L19" i="101"/>
  <c r="AA18" i="101"/>
  <c r="Z18" i="101"/>
  <c r="Y18" i="101"/>
  <c r="X18" i="101"/>
  <c r="W18" i="101"/>
  <c r="V18" i="101"/>
  <c r="U18" i="101"/>
  <c r="R18" i="101"/>
  <c r="Q18" i="101"/>
  <c r="P18" i="101"/>
  <c r="O18" i="101"/>
  <c r="N18" i="101"/>
  <c r="M18" i="101"/>
  <c r="L18" i="101"/>
  <c r="K18" i="101"/>
  <c r="AA17" i="101"/>
  <c r="Z17" i="101"/>
  <c r="Y17" i="101"/>
  <c r="X17" i="101"/>
  <c r="W17" i="101"/>
  <c r="V17" i="101"/>
  <c r="U17" i="101"/>
  <c r="R17" i="101"/>
  <c r="Q17" i="101"/>
  <c r="P17" i="101"/>
  <c r="O17" i="101"/>
  <c r="N17" i="101"/>
  <c r="M17" i="101"/>
  <c r="L17" i="101"/>
  <c r="K17" i="101"/>
  <c r="AA13" i="101"/>
  <c r="Z13" i="101"/>
  <c r="Y13" i="101"/>
  <c r="X13" i="101"/>
  <c r="W13" i="101"/>
  <c r="V13" i="101"/>
  <c r="R13" i="101"/>
  <c r="Q13" i="101"/>
  <c r="P13" i="101"/>
  <c r="O13" i="101"/>
  <c r="N13" i="101"/>
  <c r="M13" i="101"/>
  <c r="L13" i="101"/>
  <c r="AA12" i="101"/>
  <c r="Z12" i="101"/>
  <c r="Y12" i="101"/>
  <c r="X12" i="101"/>
  <c r="W12" i="101"/>
  <c r="V12" i="101"/>
  <c r="R12" i="101"/>
  <c r="Q12" i="101"/>
  <c r="P12" i="101"/>
  <c r="O12" i="101"/>
  <c r="N12" i="101"/>
  <c r="M12" i="101"/>
  <c r="L12" i="101"/>
  <c r="AA11" i="101"/>
  <c r="Z11" i="101"/>
  <c r="Y11" i="101"/>
  <c r="X11" i="101"/>
  <c r="W11" i="101"/>
  <c r="V11" i="101"/>
  <c r="R11" i="101"/>
  <c r="Q11" i="101"/>
  <c r="P11" i="101"/>
  <c r="O11" i="101"/>
  <c r="N11" i="101"/>
  <c r="M11" i="101"/>
  <c r="L11" i="101"/>
  <c r="AA10" i="101"/>
  <c r="Z10" i="101"/>
  <c r="Y10" i="101"/>
  <c r="X10" i="101"/>
  <c r="W10" i="101"/>
  <c r="V10" i="101"/>
  <c r="R10" i="101"/>
  <c r="Q10" i="101"/>
  <c r="P10" i="101"/>
  <c r="O10" i="101"/>
  <c r="N10" i="101"/>
  <c r="M10" i="101"/>
  <c r="L10" i="101"/>
  <c r="AA9" i="101"/>
  <c r="Z9" i="101"/>
  <c r="Y9" i="101"/>
  <c r="X9" i="101"/>
  <c r="W9" i="101"/>
  <c r="V9" i="101"/>
  <c r="R9" i="101"/>
  <c r="Q9" i="101"/>
  <c r="P9" i="101"/>
  <c r="O9" i="101"/>
  <c r="N9" i="101"/>
  <c r="M9" i="101"/>
  <c r="L9" i="101"/>
  <c r="AA8" i="101"/>
  <c r="Z8" i="101"/>
  <c r="Y8" i="101"/>
  <c r="X8" i="101"/>
  <c r="W8" i="101"/>
  <c r="V8" i="101"/>
  <c r="R8" i="101"/>
  <c r="Q8" i="101"/>
  <c r="P8" i="101"/>
  <c r="O8" i="101"/>
  <c r="N8" i="101"/>
  <c r="M8" i="101"/>
  <c r="L8" i="101"/>
  <c r="AA7" i="101"/>
  <c r="Z7" i="101"/>
  <c r="Y7" i="101"/>
  <c r="X7" i="101"/>
  <c r="W7" i="101"/>
  <c r="V7" i="101"/>
  <c r="R7" i="101"/>
  <c r="Q7" i="101"/>
  <c r="P7" i="101"/>
  <c r="O7" i="101"/>
  <c r="N7" i="101"/>
  <c r="M7" i="101"/>
  <c r="L7" i="101"/>
  <c r="AA6" i="101"/>
  <c r="Z6" i="101"/>
  <c r="Y6" i="101"/>
  <c r="X6" i="101"/>
  <c r="W6" i="101"/>
  <c r="V6" i="101"/>
  <c r="R6" i="101"/>
  <c r="Q6" i="101"/>
  <c r="P6" i="101"/>
  <c r="O6" i="101"/>
  <c r="N6" i="101"/>
  <c r="M6" i="101"/>
  <c r="L6" i="101"/>
  <c r="AA5" i="101"/>
  <c r="Z5" i="101"/>
  <c r="Y5" i="101"/>
  <c r="X5" i="101"/>
  <c r="W5" i="101"/>
  <c r="V5" i="101"/>
  <c r="R5" i="101"/>
  <c r="Q5" i="101"/>
  <c r="P5" i="101"/>
  <c r="O5" i="101"/>
  <c r="N5" i="101"/>
  <c r="M5" i="101"/>
  <c r="L5" i="101"/>
  <c r="AA4" i="101"/>
  <c r="Z4" i="101"/>
  <c r="Y4" i="101"/>
  <c r="X4" i="101"/>
  <c r="W4" i="101"/>
  <c r="V4" i="101"/>
  <c r="R4" i="101"/>
  <c r="Q4" i="101"/>
  <c r="P4" i="101"/>
  <c r="O4" i="101"/>
  <c r="N4" i="101"/>
  <c r="M4" i="101"/>
  <c r="L4" i="101"/>
  <c r="AA3" i="101"/>
  <c r="Z3" i="101"/>
  <c r="Y3" i="101"/>
  <c r="X3" i="101"/>
  <c r="W3" i="101"/>
  <c r="V3" i="101"/>
  <c r="U3" i="101"/>
  <c r="R3" i="101"/>
  <c r="Q3" i="101"/>
  <c r="P3" i="101"/>
  <c r="O3" i="101"/>
  <c r="N3" i="101"/>
  <c r="M3" i="101"/>
  <c r="L3" i="101"/>
  <c r="K3" i="101"/>
  <c r="AA2" i="101"/>
  <c r="Z2" i="101"/>
  <c r="Y2" i="101"/>
  <c r="X2" i="101"/>
  <c r="W2" i="101"/>
  <c r="V2" i="101"/>
  <c r="U2" i="101"/>
  <c r="R2" i="101"/>
  <c r="Q2" i="101"/>
  <c r="P2" i="101"/>
  <c r="O2" i="101"/>
  <c r="N2" i="101"/>
  <c r="M2" i="101"/>
  <c r="L2" i="101"/>
  <c r="K2" i="101"/>
  <c r="X28" i="109"/>
  <c r="W28" i="109"/>
  <c r="V28" i="109"/>
  <c r="U28" i="109"/>
  <c r="T28" i="109"/>
  <c r="S28" i="109"/>
  <c r="P28" i="109"/>
  <c r="O28" i="109"/>
  <c r="N28" i="109"/>
  <c r="M28" i="109"/>
  <c r="L28" i="109"/>
  <c r="K28" i="109"/>
  <c r="J28" i="109"/>
  <c r="X27" i="109"/>
  <c r="W27" i="109"/>
  <c r="V27" i="109"/>
  <c r="U27" i="109"/>
  <c r="T27" i="109"/>
  <c r="S27" i="109"/>
  <c r="P27" i="109"/>
  <c r="O27" i="109"/>
  <c r="N27" i="109"/>
  <c r="M27" i="109"/>
  <c r="L27" i="109"/>
  <c r="K27" i="109"/>
  <c r="J27" i="109"/>
  <c r="X26" i="109"/>
  <c r="W26" i="109"/>
  <c r="V26" i="109"/>
  <c r="U26" i="109"/>
  <c r="T26" i="109"/>
  <c r="S26" i="109"/>
  <c r="P26" i="109"/>
  <c r="O26" i="109"/>
  <c r="N26" i="109"/>
  <c r="M26" i="109"/>
  <c r="L26" i="109"/>
  <c r="K26" i="109"/>
  <c r="J26" i="109"/>
  <c r="X25" i="109"/>
  <c r="W25" i="109"/>
  <c r="V25" i="109"/>
  <c r="U25" i="109"/>
  <c r="T25" i="109"/>
  <c r="S25" i="109"/>
  <c r="P25" i="109"/>
  <c r="O25" i="109"/>
  <c r="N25" i="109"/>
  <c r="M25" i="109"/>
  <c r="L25" i="109"/>
  <c r="K25" i="109"/>
  <c r="J25" i="109"/>
  <c r="X24" i="109"/>
  <c r="W24" i="109"/>
  <c r="V24" i="109"/>
  <c r="U24" i="109"/>
  <c r="T24" i="109"/>
  <c r="S24" i="109"/>
  <c r="P24" i="109"/>
  <c r="O24" i="109"/>
  <c r="N24" i="109"/>
  <c r="M24" i="109"/>
  <c r="L24" i="109"/>
  <c r="K24" i="109"/>
  <c r="J24" i="109"/>
  <c r="X23" i="109"/>
  <c r="W23" i="109"/>
  <c r="V23" i="109"/>
  <c r="U23" i="109"/>
  <c r="T23" i="109"/>
  <c r="S23" i="109"/>
  <c r="P23" i="109"/>
  <c r="O23" i="109"/>
  <c r="N23" i="109"/>
  <c r="M23" i="109"/>
  <c r="L23" i="109"/>
  <c r="K23" i="109"/>
  <c r="J23" i="109"/>
  <c r="X22" i="109"/>
  <c r="W22" i="109"/>
  <c r="V22" i="109"/>
  <c r="U22" i="109"/>
  <c r="T22" i="109"/>
  <c r="S22" i="109"/>
  <c r="P22" i="109"/>
  <c r="O22" i="109"/>
  <c r="N22" i="109"/>
  <c r="M22" i="109"/>
  <c r="L22" i="109"/>
  <c r="K22" i="109"/>
  <c r="J22" i="109"/>
  <c r="X21" i="109"/>
  <c r="W21" i="109"/>
  <c r="V21" i="109"/>
  <c r="U21" i="109"/>
  <c r="T21" i="109"/>
  <c r="S21" i="109"/>
  <c r="P21" i="109"/>
  <c r="O21" i="109"/>
  <c r="N21" i="109"/>
  <c r="M21" i="109"/>
  <c r="L21" i="109"/>
  <c r="K21" i="109"/>
  <c r="J21" i="109"/>
  <c r="X20" i="109"/>
  <c r="W20" i="109"/>
  <c r="V20" i="109"/>
  <c r="U20" i="109"/>
  <c r="T20" i="109"/>
  <c r="S20" i="109"/>
  <c r="P20" i="109"/>
  <c r="O20" i="109"/>
  <c r="N20" i="109"/>
  <c r="M20" i="109"/>
  <c r="L20" i="109"/>
  <c r="K20" i="109"/>
  <c r="J20" i="109"/>
  <c r="X19" i="109"/>
  <c r="W19" i="109"/>
  <c r="V19" i="109"/>
  <c r="U19" i="109"/>
  <c r="T19" i="109"/>
  <c r="S19" i="109"/>
  <c r="P19" i="109"/>
  <c r="O19" i="109"/>
  <c r="N19" i="109"/>
  <c r="M19" i="109"/>
  <c r="L19" i="109"/>
  <c r="K19" i="109"/>
  <c r="J19" i="109"/>
  <c r="X18" i="109"/>
  <c r="W18" i="109"/>
  <c r="V18" i="109"/>
  <c r="U18" i="109"/>
  <c r="T18" i="109"/>
  <c r="S18" i="109"/>
  <c r="P18" i="109"/>
  <c r="O18" i="109"/>
  <c r="N18" i="109"/>
  <c r="M18" i="109"/>
  <c r="L18" i="109"/>
  <c r="K18" i="109"/>
  <c r="J18" i="109"/>
  <c r="X17" i="109"/>
  <c r="W17" i="109"/>
  <c r="V17" i="109"/>
  <c r="U17" i="109"/>
  <c r="T17" i="109"/>
  <c r="S17" i="109"/>
  <c r="P17" i="109"/>
  <c r="O17" i="109"/>
  <c r="N17" i="109"/>
  <c r="M17" i="109"/>
  <c r="L17" i="109"/>
  <c r="K17" i="109"/>
  <c r="J17" i="109"/>
  <c r="AC13" i="109"/>
  <c r="X13" i="109"/>
  <c r="W13" i="109"/>
  <c r="V13" i="109"/>
  <c r="U13" i="109"/>
  <c r="T13" i="109"/>
  <c r="P13" i="109"/>
  <c r="O13" i="109"/>
  <c r="N13" i="109"/>
  <c r="M13" i="109"/>
  <c r="L13" i="109"/>
  <c r="K13" i="109"/>
  <c r="AC12" i="109"/>
  <c r="X12" i="109"/>
  <c r="W12" i="109"/>
  <c r="V12" i="109"/>
  <c r="U12" i="109"/>
  <c r="T12" i="109"/>
  <c r="P12" i="109"/>
  <c r="O12" i="109"/>
  <c r="N12" i="109"/>
  <c r="M12" i="109"/>
  <c r="L12" i="109"/>
  <c r="K12" i="109"/>
  <c r="AC11" i="109"/>
  <c r="X11" i="109"/>
  <c r="W11" i="109"/>
  <c r="V11" i="109"/>
  <c r="U11" i="109"/>
  <c r="T11" i="109"/>
  <c r="P11" i="109"/>
  <c r="O11" i="109"/>
  <c r="N11" i="109"/>
  <c r="M11" i="109"/>
  <c r="L11" i="109"/>
  <c r="K11" i="109"/>
  <c r="AC10" i="109"/>
  <c r="X10" i="109"/>
  <c r="W10" i="109"/>
  <c r="V10" i="109"/>
  <c r="U10" i="109"/>
  <c r="T10" i="109"/>
  <c r="S10" i="109"/>
  <c r="P10" i="109"/>
  <c r="O10" i="109"/>
  <c r="N10" i="109"/>
  <c r="M10" i="109"/>
  <c r="L10" i="109"/>
  <c r="K10" i="109"/>
  <c r="J10" i="109"/>
  <c r="AC9" i="109"/>
  <c r="X9" i="109"/>
  <c r="W9" i="109"/>
  <c r="V9" i="109"/>
  <c r="U9" i="109"/>
  <c r="T9" i="109"/>
  <c r="S9" i="109"/>
  <c r="P9" i="109"/>
  <c r="O9" i="109"/>
  <c r="N9" i="109"/>
  <c r="M9" i="109"/>
  <c r="L9" i="109"/>
  <c r="K9" i="109"/>
  <c r="J9" i="109"/>
  <c r="X8" i="109"/>
  <c r="W8" i="109"/>
  <c r="V8" i="109"/>
  <c r="U8" i="109"/>
  <c r="T8" i="109"/>
  <c r="S8" i="109"/>
  <c r="P8" i="109"/>
  <c r="O8" i="109"/>
  <c r="N8" i="109"/>
  <c r="M8" i="109"/>
  <c r="L8" i="109"/>
  <c r="K8" i="109"/>
  <c r="J8" i="109"/>
  <c r="X7" i="109"/>
  <c r="W7" i="109"/>
  <c r="V7" i="109"/>
  <c r="U7" i="109"/>
  <c r="T7" i="109"/>
  <c r="S7" i="109"/>
  <c r="P7" i="109"/>
  <c r="O7" i="109"/>
  <c r="N7" i="109"/>
  <c r="M7" i="109"/>
  <c r="L7" i="109"/>
  <c r="K7" i="109"/>
  <c r="J7" i="109"/>
  <c r="X6" i="109"/>
  <c r="W6" i="109"/>
  <c r="V6" i="109"/>
  <c r="U6" i="109"/>
  <c r="T6" i="109"/>
  <c r="S6" i="109"/>
  <c r="P6" i="109"/>
  <c r="O6" i="109"/>
  <c r="N6" i="109"/>
  <c r="M6" i="109"/>
  <c r="L6" i="109"/>
  <c r="K6" i="109"/>
  <c r="J6" i="109"/>
  <c r="X5" i="109"/>
  <c r="W5" i="109"/>
  <c r="V5" i="109"/>
  <c r="U5" i="109"/>
  <c r="T5" i="109"/>
  <c r="S5" i="109"/>
  <c r="P5" i="109"/>
  <c r="O5" i="109"/>
  <c r="N5" i="109"/>
  <c r="M5" i="109"/>
  <c r="L5" i="109"/>
  <c r="K5" i="109"/>
  <c r="J5" i="109"/>
  <c r="X4" i="109"/>
  <c r="W4" i="109"/>
  <c r="V4" i="109"/>
  <c r="U4" i="109"/>
  <c r="T4" i="109"/>
  <c r="S4" i="109"/>
  <c r="P4" i="109"/>
  <c r="O4" i="109"/>
  <c r="N4" i="109"/>
  <c r="M4" i="109"/>
  <c r="L4" i="109"/>
  <c r="K4" i="109"/>
  <c r="J4" i="109"/>
  <c r="X3" i="109"/>
  <c r="W3" i="109"/>
  <c r="V3" i="109"/>
  <c r="U3" i="109"/>
  <c r="T3" i="109"/>
  <c r="S3" i="109"/>
  <c r="P3" i="109"/>
  <c r="O3" i="109"/>
  <c r="N3" i="109"/>
  <c r="M3" i="109"/>
  <c r="L3" i="109"/>
  <c r="K3" i="109"/>
  <c r="J3" i="109"/>
  <c r="X2" i="109"/>
  <c r="W2" i="109"/>
  <c r="V2" i="109"/>
  <c r="U2" i="109"/>
  <c r="T2" i="109"/>
  <c r="S2" i="109"/>
  <c r="P2" i="109"/>
  <c r="O2" i="109"/>
  <c r="N2" i="109"/>
  <c r="M2" i="109"/>
  <c r="L2" i="109"/>
  <c r="K2" i="109"/>
  <c r="J2" i="109"/>
  <c r="Q28" i="98"/>
  <c r="P28" i="98"/>
  <c r="O28" i="98"/>
  <c r="R28" i="98" s="1"/>
  <c r="N28" i="98"/>
  <c r="M28" i="98"/>
  <c r="L28" i="98"/>
  <c r="Q27" i="98"/>
  <c r="P27" i="98"/>
  <c r="O27" i="98"/>
  <c r="N27" i="98"/>
  <c r="M27" i="98"/>
  <c r="L27" i="98"/>
  <c r="Q26" i="98"/>
  <c r="P26" i="98"/>
  <c r="O26" i="98"/>
  <c r="N26" i="98"/>
  <c r="M26" i="98"/>
  <c r="L26" i="98"/>
  <c r="Q25" i="98"/>
  <c r="P25" i="98"/>
  <c r="O25" i="98"/>
  <c r="Y25" i="98" s="1"/>
  <c r="N25" i="98"/>
  <c r="M25" i="98"/>
  <c r="R25" i="98" s="1"/>
  <c r="L25" i="98"/>
  <c r="V25" i="98" s="1"/>
  <c r="Q24" i="98"/>
  <c r="P24" i="98"/>
  <c r="O24" i="98"/>
  <c r="N24" i="98"/>
  <c r="M24" i="98"/>
  <c r="R24" i="98" s="1"/>
  <c r="L24" i="98"/>
  <c r="Q23" i="98"/>
  <c r="P23" i="98"/>
  <c r="O23" i="98"/>
  <c r="N23" i="98"/>
  <c r="M23" i="98"/>
  <c r="L23" i="98"/>
  <c r="Q22" i="98"/>
  <c r="P22" i="98"/>
  <c r="O22" i="98"/>
  <c r="N22" i="98"/>
  <c r="M22" i="98"/>
  <c r="L22" i="98"/>
  <c r="Q21" i="98"/>
  <c r="P21" i="98"/>
  <c r="O21" i="98"/>
  <c r="N21" i="98"/>
  <c r="M21" i="98"/>
  <c r="L21" i="98"/>
  <c r="Q20" i="98"/>
  <c r="P20" i="98"/>
  <c r="O20" i="98"/>
  <c r="N20" i="98"/>
  <c r="M20" i="98"/>
  <c r="L20" i="98"/>
  <c r="Q19" i="98"/>
  <c r="P19" i="98"/>
  <c r="O19" i="98"/>
  <c r="N19" i="98"/>
  <c r="M19" i="98"/>
  <c r="R19" i="98" s="1"/>
  <c r="U19" i="98" s="1"/>
  <c r="L19" i="98"/>
  <c r="V19" i="98" s="1"/>
  <c r="Q18" i="98"/>
  <c r="P18" i="98"/>
  <c r="O18" i="98"/>
  <c r="N18" i="98"/>
  <c r="M18" i="98"/>
  <c r="L18" i="98"/>
  <c r="Q17" i="98"/>
  <c r="P17" i="98"/>
  <c r="O17" i="98"/>
  <c r="N17" i="98"/>
  <c r="M17" i="98"/>
  <c r="L17" i="98"/>
  <c r="K17" i="98"/>
  <c r="O13" i="98"/>
  <c r="N13" i="98"/>
  <c r="M13" i="98"/>
  <c r="L13" i="98"/>
  <c r="I13" i="98"/>
  <c r="H13" i="98"/>
  <c r="AC13" i="98" s="1"/>
  <c r="O28" i="119" s="1"/>
  <c r="O32" i="119" s="1"/>
  <c r="O12" i="98"/>
  <c r="N12" i="98"/>
  <c r="M12" i="98"/>
  <c r="L12" i="98"/>
  <c r="I12" i="98"/>
  <c r="H12" i="98"/>
  <c r="AC12" i="98" s="1"/>
  <c r="N28" i="119" s="1"/>
  <c r="O11" i="98"/>
  <c r="N11" i="98"/>
  <c r="M11" i="98"/>
  <c r="L11" i="98"/>
  <c r="I11" i="98"/>
  <c r="H11" i="98"/>
  <c r="AC11" i="98" s="1"/>
  <c r="M28" i="119" s="1"/>
  <c r="O10" i="98"/>
  <c r="N10" i="98"/>
  <c r="M10" i="98"/>
  <c r="L10" i="98"/>
  <c r="I10" i="98"/>
  <c r="H10" i="98"/>
  <c r="O9" i="98"/>
  <c r="N9" i="98"/>
  <c r="M9" i="98"/>
  <c r="L9" i="98"/>
  <c r="I9" i="98"/>
  <c r="H9" i="98"/>
  <c r="AC9" i="98" s="1"/>
  <c r="K28" i="119" s="1"/>
  <c r="O8" i="98"/>
  <c r="N8" i="98"/>
  <c r="M8" i="98"/>
  <c r="L8" i="98"/>
  <c r="I8" i="98"/>
  <c r="H8" i="98"/>
  <c r="AC8" i="98" s="1"/>
  <c r="J28" i="119" s="1"/>
  <c r="O7" i="98"/>
  <c r="N7" i="98"/>
  <c r="M7" i="98"/>
  <c r="L7" i="98"/>
  <c r="I7" i="98"/>
  <c r="H7" i="98"/>
  <c r="AC7" i="98" s="1"/>
  <c r="I28" i="119" s="1"/>
  <c r="O6" i="98"/>
  <c r="N6" i="98"/>
  <c r="M6" i="98"/>
  <c r="L6" i="98"/>
  <c r="I6" i="98"/>
  <c r="H6" i="98"/>
  <c r="O5" i="98"/>
  <c r="N5" i="98"/>
  <c r="M5" i="98"/>
  <c r="L5" i="98"/>
  <c r="I5" i="98"/>
  <c r="H5" i="98"/>
  <c r="AC5" i="98" s="1"/>
  <c r="G28" i="119" s="1"/>
  <c r="O4" i="98"/>
  <c r="N4" i="98"/>
  <c r="M4" i="98"/>
  <c r="L4" i="98"/>
  <c r="I4" i="98"/>
  <c r="H4" i="98"/>
  <c r="O3" i="98"/>
  <c r="N3" i="98"/>
  <c r="M3" i="98"/>
  <c r="L3" i="98"/>
  <c r="I3" i="98"/>
  <c r="Q3" i="98" s="1"/>
  <c r="H3" i="98"/>
  <c r="AC3" i="98" s="1"/>
  <c r="O2" i="98"/>
  <c r="N2" i="98"/>
  <c r="M2" i="98"/>
  <c r="L2" i="98"/>
  <c r="K2" i="98"/>
  <c r="I2" i="98"/>
  <c r="H2" i="98"/>
  <c r="Q28" i="94"/>
  <c r="P28" i="94"/>
  <c r="O28" i="94"/>
  <c r="N28" i="94"/>
  <c r="M28" i="94"/>
  <c r="L28" i="94"/>
  <c r="Q27" i="94"/>
  <c r="P27" i="94"/>
  <c r="O27" i="94"/>
  <c r="N27" i="94"/>
  <c r="M27" i="94"/>
  <c r="L27" i="94"/>
  <c r="Q26" i="94"/>
  <c r="P26" i="94"/>
  <c r="O26" i="94"/>
  <c r="N26" i="94"/>
  <c r="M26" i="94"/>
  <c r="L26" i="94"/>
  <c r="Q25" i="94"/>
  <c r="P25" i="94"/>
  <c r="O25" i="94"/>
  <c r="N25" i="94"/>
  <c r="M25" i="94"/>
  <c r="L25" i="94"/>
  <c r="Q24" i="94"/>
  <c r="P24" i="94"/>
  <c r="O24" i="94"/>
  <c r="N24" i="94"/>
  <c r="M24" i="94"/>
  <c r="L24" i="94"/>
  <c r="Q23" i="94"/>
  <c r="P23" i="94"/>
  <c r="O23" i="94"/>
  <c r="N23" i="94"/>
  <c r="M23" i="94"/>
  <c r="L23" i="94"/>
  <c r="Q22" i="94"/>
  <c r="P22" i="94"/>
  <c r="O22" i="94"/>
  <c r="N22" i="94"/>
  <c r="M22" i="94"/>
  <c r="L22" i="94"/>
  <c r="Q21" i="94"/>
  <c r="P21" i="94"/>
  <c r="O21" i="94"/>
  <c r="N21" i="94"/>
  <c r="M21" i="94"/>
  <c r="L21" i="94"/>
  <c r="Q20" i="94"/>
  <c r="P20" i="94"/>
  <c r="O20" i="94"/>
  <c r="N20" i="94"/>
  <c r="M20" i="94"/>
  <c r="L20" i="94"/>
  <c r="Q19" i="94"/>
  <c r="P19" i="94"/>
  <c r="O19" i="94"/>
  <c r="N19" i="94"/>
  <c r="M19" i="94"/>
  <c r="L19" i="94"/>
  <c r="Q18" i="94"/>
  <c r="P18" i="94"/>
  <c r="O18" i="94"/>
  <c r="N18" i="94"/>
  <c r="M18" i="94"/>
  <c r="L18" i="94"/>
  <c r="Q17" i="94"/>
  <c r="P17" i="94"/>
  <c r="O17" i="94"/>
  <c r="N17" i="94"/>
  <c r="M17" i="94"/>
  <c r="L17" i="94"/>
  <c r="Q13" i="94"/>
  <c r="P13" i="94"/>
  <c r="O13" i="94"/>
  <c r="N13" i="94"/>
  <c r="M13" i="94"/>
  <c r="L13" i="94"/>
  <c r="Q12" i="94"/>
  <c r="P12" i="94"/>
  <c r="O12" i="94"/>
  <c r="N12" i="94"/>
  <c r="M12" i="94"/>
  <c r="L12" i="94"/>
  <c r="Q11" i="94"/>
  <c r="P11" i="94"/>
  <c r="O11" i="94"/>
  <c r="N11" i="94"/>
  <c r="M11" i="94"/>
  <c r="L11" i="94"/>
  <c r="Q10" i="94"/>
  <c r="P10" i="94"/>
  <c r="O10" i="94"/>
  <c r="N10" i="94"/>
  <c r="M10" i="94"/>
  <c r="L10" i="94"/>
  <c r="Q9" i="94"/>
  <c r="P9" i="94"/>
  <c r="O9" i="94"/>
  <c r="N9" i="94"/>
  <c r="M9" i="94"/>
  <c r="L9" i="94"/>
  <c r="Q8" i="94"/>
  <c r="P8" i="94"/>
  <c r="O8" i="94"/>
  <c r="N8" i="94"/>
  <c r="M8" i="94"/>
  <c r="L8" i="94"/>
  <c r="Q7" i="94"/>
  <c r="P7" i="94"/>
  <c r="O7" i="94"/>
  <c r="N7" i="94"/>
  <c r="M7" i="94"/>
  <c r="L7" i="94"/>
  <c r="Q6" i="94"/>
  <c r="P6" i="94"/>
  <c r="O6" i="94"/>
  <c r="N6" i="94"/>
  <c r="M6" i="94"/>
  <c r="L6" i="94"/>
  <c r="Q5" i="94"/>
  <c r="P5" i="94"/>
  <c r="O5" i="94"/>
  <c r="N5" i="94"/>
  <c r="M5" i="94"/>
  <c r="L5" i="94"/>
  <c r="Q4" i="94"/>
  <c r="P4" i="94"/>
  <c r="O4" i="94"/>
  <c r="N4" i="94"/>
  <c r="M4" i="94"/>
  <c r="L4" i="94"/>
  <c r="Q3" i="94"/>
  <c r="P3" i="94"/>
  <c r="O3" i="94"/>
  <c r="N3" i="94"/>
  <c r="M3" i="94"/>
  <c r="L3" i="94"/>
  <c r="Q2" i="94"/>
  <c r="P2" i="94"/>
  <c r="O2" i="94"/>
  <c r="N2" i="94"/>
  <c r="M2" i="94"/>
  <c r="L2" i="94"/>
  <c r="Q28" i="90"/>
  <c r="P28" i="90"/>
  <c r="O28" i="90"/>
  <c r="N28" i="90"/>
  <c r="M28" i="90"/>
  <c r="L28" i="90"/>
  <c r="Q27" i="90"/>
  <c r="P27" i="90"/>
  <c r="O27" i="90"/>
  <c r="N27" i="90"/>
  <c r="M27" i="90"/>
  <c r="L27" i="90"/>
  <c r="Q26" i="90"/>
  <c r="P26" i="90"/>
  <c r="O26" i="90"/>
  <c r="N26" i="90"/>
  <c r="M26" i="90"/>
  <c r="L26" i="90"/>
  <c r="Q25" i="90"/>
  <c r="P25" i="90"/>
  <c r="O25" i="90"/>
  <c r="N25" i="90"/>
  <c r="M25" i="90"/>
  <c r="L25" i="90"/>
  <c r="Q24" i="90"/>
  <c r="P24" i="90"/>
  <c r="O24" i="90"/>
  <c r="N24" i="90"/>
  <c r="M24" i="90"/>
  <c r="L24" i="90"/>
  <c r="Q23" i="90"/>
  <c r="P23" i="90"/>
  <c r="O23" i="90"/>
  <c r="N23" i="90"/>
  <c r="M23" i="90"/>
  <c r="L23" i="90"/>
  <c r="Q22" i="90"/>
  <c r="P22" i="90"/>
  <c r="O22" i="90"/>
  <c r="N22" i="90"/>
  <c r="M22" i="90"/>
  <c r="R22" i="90" s="1"/>
  <c r="AA22" i="90" s="1"/>
  <c r="L22" i="90"/>
  <c r="Q21" i="90"/>
  <c r="P21" i="90"/>
  <c r="O21" i="90"/>
  <c r="N21" i="90"/>
  <c r="M21" i="90"/>
  <c r="L21" i="90"/>
  <c r="Q20" i="90"/>
  <c r="P20" i="90"/>
  <c r="O20" i="90"/>
  <c r="N20" i="90"/>
  <c r="M20" i="90"/>
  <c r="L20" i="90"/>
  <c r="Q19" i="90"/>
  <c r="P19" i="90"/>
  <c r="O19" i="90"/>
  <c r="N19" i="90"/>
  <c r="M19" i="90"/>
  <c r="L19" i="90"/>
  <c r="Q18" i="90"/>
  <c r="P18" i="90"/>
  <c r="O18" i="90"/>
  <c r="N18" i="90"/>
  <c r="M18" i="90"/>
  <c r="L18" i="90"/>
  <c r="Q17" i="90"/>
  <c r="P17" i="90"/>
  <c r="O17" i="90"/>
  <c r="N17" i="90"/>
  <c r="M17" i="90"/>
  <c r="L17" i="90"/>
  <c r="Q13" i="90"/>
  <c r="P13" i="90"/>
  <c r="O13" i="90"/>
  <c r="N13" i="90"/>
  <c r="M13" i="90"/>
  <c r="L13" i="90"/>
  <c r="Q12" i="90"/>
  <c r="P12" i="90"/>
  <c r="O12" i="90"/>
  <c r="N12" i="90"/>
  <c r="M12" i="90"/>
  <c r="L12" i="90"/>
  <c r="Q11" i="90"/>
  <c r="P11" i="90"/>
  <c r="O11" i="90"/>
  <c r="N11" i="90"/>
  <c r="M11" i="90"/>
  <c r="R11" i="90" s="1"/>
  <c r="L11" i="90"/>
  <c r="Q10" i="90"/>
  <c r="P10" i="90"/>
  <c r="O10" i="90"/>
  <c r="N10" i="90"/>
  <c r="M10" i="90"/>
  <c r="L10" i="90"/>
  <c r="Q9" i="90"/>
  <c r="P9" i="90"/>
  <c r="O9" i="90"/>
  <c r="N9" i="90"/>
  <c r="M9" i="90"/>
  <c r="L9" i="90"/>
  <c r="Q8" i="90"/>
  <c r="P8" i="90"/>
  <c r="O8" i="90"/>
  <c r="N8" i="90"/>
  <c r="M8" i="90"/>
  <c r="L8" i="90"/>
  <c r="Q7" i="90"/>
  <c r="P7" i="90"/>
  <c r="O7" i="90"/>
  <c r="N7" i="90"/>
  <c r="M7" i="90"/>
  <c r="R7" i="90" s="1"/>
  <c r="L7" i="90"/>
  <c r="Q6" i="90"/>
  <c r="P6" i="90"/>
  <c r="O6" i="90"/>
  <c r="N6" i="90"/>
  <c r="M6" i="90"/>
  <c r="L6" i="90"/>
  <c r="Q5" i="90"/>
  <c r="P5" i="90"/>
  <c r="O5" i="90"/>
  <c r="N5" i="90"/>
  <c r="M5" i="90"/>
  <c r="L5" i="90"/>
  <c r="Q4" i="90"/>
  <c r="P4" i="90"/>
  <c r="O4" i="90"/>
  <c r="N4" i="90"/>
  <c r="M4" i="90"/>
  <c r="L4" i="90"/>
  <c r="Q3" i="90"/>
  <c r="P3" i="90"/>
  <c r="O3" i="90"/>
  <c r="N3" i="90"/>
  <c r="M3" i="90"/>
  <c r="L3" i="90"/>
  <c r="Q2" i="90"/>
  <c r="P2" i="90"/>
  <c r="O2" i="90"/>
  <c r="N2" i="90"/>
  <c r="M2" i="90"/>
  <c r="L2" i="90"/>
  <c r="Q28" i="86"/>
  <c r="P28" i="86"/>
  <c r="O28" i="86"/>
  <c r="N28" i="86"/>
  <c r="M28" i="86"/>
  <c r="L28" i="86"/>
  <c r="Q27" i="86"/>
  <c r="P27" i="86"/>
  <c r="O27" i="86"/>
  <c r="N27" i="86"/>
  <c r="M27" i="86"/>
  <c r="L27" i="86"/>
  <c r="Q26" i="86"/>
  <c r="P26" i="86"/>
  <c r="O26" i="86"/>
  <c r="N26" i="86"/>
  <c r="M26" i="86"/>
  <c r="L26" i="86"/>
  <c r="Q25" i="86"/>
  <c r="P25" i="86"/>
  <c r="O25" i="86"/>
  <c r="N25" i="86"/>
  <c r="M25" i="86"/>
  <c r="L25" i="86"/>
  <c r="Q24" i="86"/>
  <c r="P24" i="86"/>
  <c r="O24" i="86"/>
  <c r="N24" i="86"/>
  <c r="M24" i="86"/>
  <c r="L24" i="86"/>
  <c r="Q23" i="86"/>
  <c r="P23" i="86"/>
  <c r="O23" i="86"/>
  <c r="N23" i="86"/>
  <c r="M23" i="86"/>
  <c r="L23" i="86"/>
  <c r="Q22" i="86"/>
  <c r="P22" i="86"/>
  <c r="O22" i="86"/>
  <c r="N22" i="86"/>
  <c r="M22" i="86"/>
  <c r="L22" i="86"/>
  <c r="Q21" i="86"/>
  <c r="P21" i="86"/>
  <c r="O21" i="86"/>
  <c r="N21" i="86"/>
  <c r="M21" i="86"/>
  <c r="L21" i="86"/>
  <c r="Q20" i="86"/>
  <c r="P20" i="86"/>
  <c r="O20" i="86"/>
  <c r="N20" i="86"/>
  <c r="M20" i="86"/>
  <c r="L20" i="86"/>
  <c r="Q19" i="86"/>
  <c r="P19" i="86"/>
  <c r="O19" i="86"/>
  <c r="N19" i="86"/>
  <c r="M19" i="86"/>
  <c r="L19" i="86"/>
  <c r="Q18" i="86"/>
  <c r="P18" i="86"/>
  <c r="O18" i="86"/>
  <c r="N18" i="86"/>
  <c r="M18" i="86"/>
  <c r="L18" i="86"/>
  <c r="Q17" i="86"/>
  <c r="P17" i="86"/>
  <c r="O17" i="86"/>
  <c r="N17" i="86"/>
  <c r="M17" i="86"/>
  <c r="L17" i="86"/>
  <c r="Q13" i="86"/>
  <c r="P13" i="86"/>
  <c r="O13" i="86"/>
  <c r="N13" i="86"/>
  <c r="M13" i="86"/>
  <c r="L13" i="86"/>
  <c r="Q12" i="86"/>
  <c r="P12" i="86"/>
  <c r="O12" i="86"/>
  <c r="N12" i="86"/>
  <c r="M12" i="86"/>
  <c r="L12" i="86"/>
  <c r="Q11" i="86"/>
  <c r="P11" i="86"/>
  <c r="O11" i="86"/>
  <c r="N11" i="86"/>
  <c r="M11" i="86"/>
  <c r="L11" i="86"/>
  <c r="Q10" i="86"/>
  <c r="P10" i="86"/>
  <c r="O10" i="86"/>
  <c r="N10" i="86"/>
  <c r="M10" i="86"/>
  <c r="L10" i="86"/>
  <c r="Q9" i="86"/>
  <c r="P9" i="86"/>
  <c r="O9" i="86"/>
  <c r="N9" i="86"/>
  <c r="M9" i="86"/>
  <c r="L9" i="86"/>
  <c r="Q8" i="86"/>
  <c r="P8" i="86"/>
  <c r="O8" i="86"/>
  <c r="N8" i="86"/>
  <c r="M8" i="86"/>
  <c r="L8" i="86"/>
  <c r="Q7" i="86"/>
  <c r="P7" i="86"/>
  <c r="O7" i="86"/>
  <c r="N7" i="86"/>
  <c r="M7" i="86"/>
  <c r="L7" i="86"/>
  <c r="Q6" i="86"/>
  <c r="P6" i="86"/>
  <c r="O6" i="86"/>
  <c r="N6" i="86"/>
  <c r="M6" i="86"/>
  <c r="L6" i="86"/>
  <c r="Q5" i="86"/>
  <c r="P5" i="86"/>
  <c r="O5" i="86"/>
  <c r="N5" i="86"/>
  <c r="M5" i="86"/>
  <c r="L5" i="86"/>
  <c r="Q4" i="86"/>
  <c r="P4" i="86"/>
  <c r="O4" i="86"/>
  <c r="N4" i="86"/>
  <c r="M4" i="86"/>
  <c r="L4" i="86"/>
  <c r="Q3" i="86"/>
  <c r="P3" i="86"/>
  <c r="O3" i="86"/>
  <c r="N3" i="86"/>
  <c r="M3" i="86"/>
  <c r="L3" i="86"/>
  <c r="Q2" i="86"/>
  <c r="P2" i="86"/>
  <c r="O2" i="86"/>
  <c r="N2" i="86"/>
  <c r="M2" i="86"/>
  <c r="L2" i="86"/>
  <c r="Q28" i="75"/>
  <c r="P28" i="75"/>
  <c r="O28" i="75"/>
  <c r="N28" i="75"/>
  <c r="M28" i="75"/>
  <c r="L28" i="75"/>
  <c r="Q27" i="75"/>
  <c r="P27" i="75"/>
  <c r="O27" i="75"/>
  <c r="N27" i="75"/>
  <c r="M27" i="75"/>
  <c r="L27" i="75"/>
  <c r="Q26" i="75"/>
  <c r="P26" i="75"/>
  <c r="O26" i="75"/>
  <c r="N26" i="75"/>
  <c r="M26" i="75"/>
  <c r="L26" i="75"/>
  <c r="Q25" i="75"/>
  <c r="P25" i="75"/>
  <c r="O25" i="75"/>
  <c r="N25" i="75"/>
  <c r="M25" i="75"/>
  <c r="L25" i="75"/>
  <c r="Q24" i="75"/>
  <c r="P24" i="75"/>
  <c r="O24" i="75"/>
  <c r="N24" i="75"/>
  <c r="M24" i="75"/>
  <c r="L24" i="75"/>
  <c r="Q23" i="75"/>
  <c r="P23" i="75"/>
  <c r="O23" i="75"/>
  <c r="N23" i="75"/>
  <c r="M23" i="75"/>
  <c r="L23" i="75"/>
  <c r="Q22" i="75"/>
  <c r="P22" i="75"/>
  <c r="O22" i="75"/>
  <c r="N22" i="75"/>
  <c r="M22" i="75"/>
  <c r="R22" i="75" s="1"/>
  <c r="Y22" i="75" s="1"/>
  <c r="L22" i="75"/>
  <c r="Q21" i="75"/>
  <c r="P21" i="75"/>
  <c r="O21" i="75"/>
  <c r="N21" i="75"/>
  <c r="M21" i="75"/>
  <c r="L21" i="75"/>
  <c r="Q20" i="75"/>
  <c r="P20" i="75"/>
  <c r="O20" i="75"/>
  <c r="N20" i="75"/>
  <c r="M20" i="75"/>
  <c r="R20" i="75" s="1"/>
  <c r="L20" i="75"/>
  <c r="Q19" i="75"/>
  <c r="P19" i="75"/>
  <c r="O19" i="75"/>
  <c r="N19" i="75"/>
  <c r="M19" i="75"/>
  <c r="L19" i="75"/>
  <c r="Q18" i="75"/>
  <c r="P18" i="75"/>
  <c r="O18" i="75"/>
  <c r="N18" i="75"/>
  <c r="M18" i="75"/>
  <c r="L18" i="75"/>
  <c r="Q17" i="75"/>
  <c r="P17" i="75"/>
  <c r="O17" i="75"/>
  <c r="N17" i="75"/>
  <c r="M17" i="75"/>
  <c r="L17" i="75"/>
  <c r="Q13" i="75"/>
  <c r="P13" i="75"/>
  <c r="O13" i="75"/>
  <c r="N13" i="75"/>
  <c r="M13" i="75"/>
  <c r="R13" i="75" s="1"/>
  <c r="W13" i="75" s="1"/>
  <c r="L13" i="75"/>
  <c r="Q12" i="75"/>
  <c r="P12" i="75"/>
  <c r="O12" i="75"/>
  <c r="N12" i="75"/>
  <c r="M12" i="75"/>
  <c r="L12" i="75"/>
  <c r="Q11" i="75"/>
  <c r="P11" i="75"/>
  <c r="O11" i="75"/>
  <c r="N11" i="75"/>
  <c r="M11" i="75"/>
  <c r="L11" i="75"/>
  <c r="Q10" i="75"/>
  <c r="P10" i="75"/>
  <c r="O10" i="75"/>
  <c r="N10" i="75"/>
  <c r="M10" i="75"/>
  <c r="L10" i="75"/>
  <c r="Q9" i="75"/>
  <c r="P9" i="75"/>
  <c r="O9" i="75"/>
  <c r="N9" i="75"/>
  <c r="M9" i="75"/>
  <c r="L9" i="75"/>
  <c r="Q8" i="75"/>
  <c r="P8" i="75"/>
  <c r="O8" i="75"/>
  <c r="N8" i="75"/>
  <c r="R8" i="75" s="1"/>
  <c r="X8" i="75" s="1"/>
  <c r="M8" i="75"/>
  <c r="L8" i="75"/>
  <c r="Q7" i="75"/>
  <c r="P7" i="75"/>
  <c r="O7" i="75"/>
  <c r="N7" i="75"/>
  <c r="M7" i="75"/>
  <c r="L7" i="75"/>
  <c r="Q6" i="75"/>
  <c r="P6" i="75"/>
  <c r="O6" i="75"/>
  <c r="N6" i="75"/>
  <c r="M6" i="75"/>
  <c r="L6" i="75"/>
  <c r="Q5" i="75"/>
  <c r="P5" i="75"/>
  <c r="O5" i="75"/>
  <c r="N5" i="75"/>
  <c r="M5" i="75"/>
  <c r="L5" i="75"/>
  <c r="Q4" i="75"/>
  <c r="P4" i="75"/>
  <c r="O4" i="75"/>
  <c r="N4" i="75"/>
  <c r="M4" i="75"/>
  <c r="L4" i="75"/>
  <c r="Q3" i="75"/>
  <c r="P3" i="75"/>
  <c r="O3" i="75"/>
  <c r="N3" i="75"/>
  <c r="M3" i="75"/>
  <c r="L3" i="75"/>
  <c r="Q2" i="75"/>
  <c r="P2" i="75"/>
  <c r="O2" i="75"/>
  <c r="N2" i="75"/>
  <c r="M2" i="75"/>
  <c r="L2" i="75"/>
  <c r="Q28" i="65"/>
  <c r="R28" i="65" s="1"/>
  <c r="P28" i="65"/>
  <c r="O28" i="65"/>
  <c r="N28" i="65"/>
  <c r="M28" i="65"/>
  <c r="L28" i="65"/>
  <c r="Q27" i="65"/>
  <c r="P27" i="65"/>
  <c r="O27" i="65"/>
  <c r="N27" i="65"/>
  <c r="M27" i="65"/>
  <c r="L27" i="65"/>
  <c r="AA26" i="65"/>
  <c r="Z26" i="65"/>
  <c r="Y26" i="65"/>
  <c r="X26" i="65"/>
  <c r="W26" i="65"/>
  <c r="V26" i="65"/>
  <c r="R26" i="65"/>
  <c r="Q26" i="65"/>
  <c r="P26" i="65"/>
  <c r="O26" i="65"/>
  <c r="N26" i="65"/>
  <c r="M26" i="65"/>
  <c r="L26" i="65"/>
  <c r="Q25" i="65"/>
  <c r="P25" i="65"/>
  <c r="O25" i="65"/>
  <c r="N25" i="65"/>
  <c r="M25" i="65"/>
  <c r="L25" i="65"/>
  <c r="Q24" i="65"/>
  <c r="P24" i="65"/>
  <c r="O24" i="65"/>
  <c r="N24" i="65"/>
  <c r="M24" i="65"/>
  <c r="L24" i="65"/>
  <c r="Q23" i="65"/>
  <c r="P23" i="65"/>
  <c r="O23" i="65"/>
  <c r="N23" i="65"/>
  <c r="M23" i="65"/>
  <c r="R23" i="65" s="1"/>
  <c r="L23" i="65"/>
  <c r="V23" i="65" s="1"/>
  <c r="Q22" i="65"/>
  <c r="P22" i="65"/>
  <c r="O22" i="65"/>
  <c r="N22" i="65"/>
  <c r="M22" i="65"/>
  <c r="L22" i="65"/>
  <c r="Q21" i="65"/>
  <c r="P21" i="65"/>
  <c r="O21" i="65"/>
  <c r="Y21" i="65" s="1"/>
  <c r="N21" i="65"/>
  <c r="M21" i="65"/>
  <c r="R21" i="65" s="1"/>
  <c r="L21" i="65"/>
  <c r="V21" i="65" s="1"/>
  <c r="Q20" i="65"/>
  <c r="P20" i="65"/>
  <c r="O20" i="65"/>
  <c r="N20" i="65"/>
  <c r="M20" i="65"/>
  <c r="L20" i="65"/>
  <c r="Q19" i="65"/>
  <c r="P19" i="65"/>
  <c r="O19" i="65"/>
  <c r="N19" i="65"/>
  <c r="R19" i="65" s="1"/>
  <c r="M19" i="65"/>
  <c r="L19" i="65"/>
  <c r="Q18" i="65"/>
  <c r="P18" i="65"/>
  <c r="O18" i="65"/>
  <c r="N18" i="65"/>
  <c r="M18" i="65"/>
  <c r="L18" i="65"/>
  <c r="Q17" i="65"/>
  <c r="R17" i="65" s="1"/>
  <c r="P17" i="65"/>
  <c r="O17" i="65"/>
  <c r="N17" i="65"/>
  <c r="M17" i="65"/>
  <c r="L17" i="65"/>
  <c r="K17" i="65"/>
  <c r="Q13" i="65"/>
  <c r="P13" i="65"/>
  <c r="O13" i="65"/>
  <c r="N13" i="65"/>
  <c r="M13" i="65"/>
  <c r="L13" i="65"/>
  <c r="Q12" i="65"/>
  <c r="P12" i="65"/>
  <c r="O12" i="65"/>
  <c r="N12" i="65"/>
  <c r="M12" i="65"/>
  <c r="R12" i="65" s="1"/>
  <c r="L12" i="65"/>
  <c r="Q11" i="65"/>
  <c r="P11" i="65"/>
  <c r="O11" i="65"/>
  <c r="N11" i="65"/>
  <c r="M11" i="65"/>
  <c r="L11" i="65"/>
  <c r="Q10" i="65"/>
  <c r="P10" i="65"/>
  <c r="O10" i="65"/>
  <c r="N10" i="65"/>
  <c r="M10" i="65"/>
  <c r="L10" i="65"/>
  <c r="Q9" i="65"/>
  <c r="P9" i="65"/>
  <c r="O9" i="65"/>
  <c r="N9" i="65"/>
  <c r="M9" i="65"/>
  <c r="R9" i="65" s="1"/>
  <c r="L9" i="65"/>
  <c r="Q8" i="65"/>
  <c r="P8" i="65"/>
  <c r="O8" i="65"/>
  <c r="N8" i="65"/>
  <c r="M8" i="65"/>
  <c r="L8" i="65"/>
  <c r="Q7" i="65"/>
  <c r="P7" i="65"/>
  <c r="O7" i="65"/>
  <c r="N7" i="65"/>
  <c r="M7" i="65"/>
  <c r="L7" i="65"/>
  <c r="Q6" i="65"/>
  <c r="P6" i="65"/>
  <c r="O6" i="65"/>
  <c r="N6" i="65"/>
  <c r="M6" i="65"/>
  <c r="L6" i="65"/>
  <c r="Q5" i="65"/>
  <c r="P5" i="65"/>
  <c r="O5" i="65"/>
  <c r="R5" i="65" s="1"/>
  <c r="N5" i="65"/>
  <c r="M5" i="65"/>
  <c r="L5" i="65"/>
  <c r="Q4" i="65"/>
  <c r="P4" i="65"/>
  <c r="O4" i="65"/>
  <c r="N4" i="65"/>
  <c r="M4" i="65"/>
  <c r="L4" i="65"/>
  <c r="Q3" i="65"/>
  <c r="P3" i="65"/>
  <c r="O3" i="65"/>
  <c r="N3" i="65"/>
  <c r="M3" i="65"/>
  <c r="L3" i="65"/>
  <c r="Q2" i="65"/>
  <c r="P2" i="65"/>
  <c r="O2" i="65"/>
  <c r="N2" i="65"/>
  <c r="M2" i="65"/>
  <c r="L2" i="65"/>
  <c r="K2" i="65"/>
  <c r="Q28" i="68"/>
  <c r="P28" i="68"/>
  <c r="O28" i="68"/>
  <c r="N28" i="68"/>
  <c r="M28" i="68"/>
  <c r="L28" i="68"/>
  <c r="Q27" i="68"/>
  <c r="P27" i="68"/>
  <c r="O27" i="68"/>
  <c r="N27" i="68"/>
  <c r="M27" i="68"/>
  <c r="L27" i="68"/>
  <c r="Q26" i="68"/>
  <c r="P26" i="68"/>
  <c r="O26" i="68"/>
  <c r="N26" i="68"/>
  <c r="M26" i="68"/>
  <c r="L26" i="68"/>
  <c r="Q25" i="68"/>
  <c r="P25" i="68"/>
  <c r="O25" i="68"/>
  <c r="N25" i="68"/>
  <c r="M25" i="68"/>
  <c r="R25" i="68" s="1"/>
  <c r="X25" i="68" s="1"/>
  <c r="L25" i="68"/>
  <c r="Q24" i="68"/>
  <c r="P24" i="68"/>
  <c r="O24" i="68"/>
  <c r="N24" i="68"/>
  <c r="M24" i="68"/>
  <c r="L24" i="68"/>
  <c r="Q23" i="68"/>
  <c r="P23" i="68"/>
  <c r="O23" i="68"/>
  <c r="N23" i="68"/>
  <c r="M23" i="68"/>
  <c r="L23" i="68"/>
  <c r="Q22" i="68"/>
  <c r="P22" i="68"/>
  <c r="O22" i="68"/>
  <c r="N22" i="68"/>
  <c r="M22" i="68"/>
  <c r="L22" i="68"/>
  <c r="Q21" i="68"/>
  <c r="P21" i="68"/>
  <c r="O21" i="68"/>
  <c r="N21" i="68"/>
  <c r="M21" i="68"/>
  <c r="R21" i="68" s="1"/>
  <c r="L21" i="68"/>
  <c r="Q20" i="68"/>
  <c r="P20" i="68"/>
  <c r="O20" i="68"/>
  <c r="N20" i="68"/>
  <c r="M20" i="68"/>
  <c r="L20" i="68"/>
  <c r="Q19" i="68"/>
  <c r="P19" i="68"/>
  <c r="O19" i="68"/>
  <c r="N19" i="68"/>
  <c r="M19" i="68"/>
  <c r="L19" i="68"/>
  <c r="Q18" i="68"/>
  <c r="P18" i="68"/>
  <c r="O18" i="68"/>
  <c r="N18" i="68"/>
  <c r="M18" i="68"/>
  <c r="L18" i="68"/>
  <c r="Q17" i="68"/>
  <c r="P17" i="68"/>
  <c r="O17" i="68"/>
  <c r="N17" i="68"/>
  <c r="M17" i="68"/>
  <c r="L17" i="68"/>
  <c r="Q13" i="68"/>
  <c r="P13" i="68"/>
  <c r="O13" i="68"/>
  <c r="N13" i="68"/>
  <c r="M13" i="68"/>
  <c r="L13" i="68"/>
  <c r="Q12" i="68"/>
  <c r="P12" i="68"/>
  <c r="O12" i="68"/>
  <c r="N12" i="68"/>
  <c r="M12" i="68"/>
  <c r="L12" i="68"/>
  <c r="Q11" i="68"/>
  <c r="P11" i="68"/>
  <c r="O11" i="68"/>
  <c r="N11" i="68"/>
  <c r="M11" i="68"/>
  <c r="L11" i="68"/>
  <c r="Q10" i="68"/>
  <c r="P10" i="68"/>
  <c r="O10" i="68"/>
  <c r="N10" i="68"/>
  <c r="M10" i="68"/>
  <c r="L10" i="68"/>
  <c r="Q9" i="68"/>
  <c r="P9" i="68"/>
  <c r="O9" i="68"/>
  <c r="N9" i="68"/>
  <c r="M9" i="68"/>
  <c r="L9" i="68"/>
  <c r="Q8" i="68"/>
  <c r="P8" i="68"/>
  <c r="O8" i="68"/>
  <c r="N8" i="68"/>
  <c r="M8" i="68"/>
  <c r="L8" i="68"/>
  <c r="Q7" i="68"/>
  <c r="P7" i="68"/>
  <c r="O7" i="68"/>
  <c r="N7" i="68"/>
  <c r="M7" i="68"/>
  <c r="L7" i="68"/>
  <c r="Q6" i="68"/>
  <c r="P6" i="68"/>
  <c r="O6" i="68"/>
  <c r="N6" i="68"/>
  <c r="M6" i="68"/>
  <c r="L6" i="68"/>
  <c r="Q5" i="68"/>
  <c r="P5" i="68"/>
  <c r="O5" i="68"/>
  <c r="N5" i="68"/>
  <c r="M5" i="68"/>
  <c r="L5" i="68"/>
  <c r="Q4" i="68"/>
  <c r="P4" i="68"/>
  <c r="O4" i="68"/>
  <c r="N4" i="68"/>
  <c r="M4" i="68"/>
  <c r="L4" i="68"/>
  <c r="Q3" i="68"/>
  <c r="P3" i="68"/>
  <c r="O3" i="68"/>
  <c r="N3" i="68"/>
  <c r="M3" i="68"/>
  <c r="L3" i="68"/>
  <c r="Q2" i="68"/>
  <c r="P2" i="68"/>
  <c r="O2" i="68"/>
  <c r="N2" i="68"/>
  <c r="M2" i="68"/>
  <c r="L2" i="68"/>
  <c r="Q28" i="62"/>
  <c r="P28" i="62"/>
  <c r="O28" i="62"/>
  <c r="N28" i="62"/>
  <c r="M28" i="62"/>
  <c r="L28" i="62"/>
  <c r="Q27" i="62"/>
  <c r="P27" i="62"/>
  <c r="O27" i="62"/>
  <c r="N27" i="62"/>
  <c r="M27" i="62"/>
  <c r="L27" i="62"/>
  <c r="Q26" i="62"/>
  <c r="P26" i="62"/>
  <c r="O26" i="62"/>
  <c r="N26" i="62"/>
  <c r="M26" i="62"/>
  <c r="L26" i="62"/>
  <c r="Q25" i="62"/>
  <c r="P25" i="62"/>
  <c r="O25" i="62"/>
  <c r="N25" i="62"/>
  <c r="M25" i="62"/>
  <c r="L25" i="62"/>
  <c r="Q24" i="62"/>
  <c r="P24" i="62"/>
  <c r="O24" i="62"/>
  <c r="N24" i="62"/>
  <c r="M24" i="62"/>
  <c r="L24" i="62"/>
  <c r="Q23" i="62"/>
  <c r="P23" i="62"/>
  <c r="O23" i="62"/>
  <c r="N23" i="62"/>
  <c r="M23" i="62"/>
  <c r="R23" i="62" s="1"/>
  <c r="L23" i="62"/>
  <c r="V23" i="62" s="1"/>
  <c r="Q22" i="62"/>
  <c r="P22" i="62"/>
  <c r="O22" i="62"/>
  <c r="N22" i="62"/>
  <c r="M22" i="62"/>
  <c r="L22" i="62"/>
  <c r="Q21" i="62"/>
  <c r="P21" i="62"/>
  <c r="O21" i="62"/>
  <c r="N21" i="62"/>
  <c r="M21" i="62"/>
  <c r="L21" i="62"/>
  <c r="Q20" i="62"/>
  <c r="P20" i="62"/>
  <c r="O20" i="62"/>
  <c r="N20" i="62"/>
  <c r="M20" i="62"/>
  <c r="L20" i="62"/>
  <c r="Q19" i="62"/>
  <c r="P19" i="62"/>
  <c r="O19" i="62"/>
  <c r="N19" i="62"/>
  <c r="M19" i="62"/>
  <c r="R19" i="62" s="1"/>
  <c r="U19" i="62" s="1"/>
  <c r="L19" i="62"/>
  <c r="V19" i="62" s="1"/>
  <c r="Q18" i="62"/>
  <c r="P18" i="62"/>
  <c r="O18" i="62"/>
  <c r="N18" i="62"/>
  <c r="M18" i="62"/>
  <c r="L18" i="62"/>
  <c r="Q17" i="62"/>
  <c r="P17" i="62"/>
  <c r="O17" i="62"/>
  <c r="N17" i="62"/>
  <c r="M17" i="62"/>
  <c r="L17" i="62"/>
  <c r="K17" i="62"/>
  <c r="Q13" i="62"/>
  <c r="P13" i="62"/>
  <c r="O13" i="62"/>
  <c r="N13" i="62"/>
  <c r="M13" i="62"/>
  <c r="L13" i="62"/>
  <c r="Q12" i="62"/>
  <c r="P12" i="62"/>
  <c r="O12" i="62"/>
  <c r="N12" i="62"/>
  <c r="M12" i="62"/>
  <c r="L12" i="62"/>
  <c r="Q11" i="62"/>
  <c r="P11" i="62"/>
  <c r="O11" i="62"/>
  <c r="N11" i="62"/>
  <c r="M11" i="62"/>
  <c r="L11" i="62"/>
  <c r="Q10" i="62"/>
  <c r="P10" i="62"/>
  <c r="O10" i="62"/>
  <c r="N10" i="62"/>
  <c r="M10" i="62"/>
  <c r="R10" i="62" s="1"/>
  <c r="AA10" i="62" s="1"/>
  <c r="L10" i="62"/>
  <c r="Q9" i="62"/>
  <c r="P9" i="62"/>
  <c r="O9" i="62"/>
  <c r="N9" i="62"/>
  <c r="M9" i="62"/>
  <c r="L9" i="62"/>
  <c r="Q8" i="62"/>
  <c r="P8" i="62"/>
  <c r="O8" i="62"/>
  <c r="N8" i="62"/>
  <c r="M8" i="62"/>
  <c r="L8" i="62"/>
  <c r="Q7" i="62"/>
  <c r="P7" i="62"/>
  <c r="O7" i="62"/>
  <c r="N7" i="62"/>
  <c r="M7" i="62"/>
  <c r="R7" i="62" s="1"/>
  <c r="L7" i="62"/>
  <c r="Q6" i="62"/>
  <c r="P6" i="62"/>
  <c r="O6" i="62"/>
  <c r="N6" i="62"/>
  <c r="M6" i="62"/>
  <c r="L6" i="62"/>
  <c r="Q5" i="62"/>
  <c r="P5" i="62"/>
  <c r="O5" i="62"/>
  <c r="N5" i="62"/>
  <c r="M5" i="62"/>
  <c r="L5" i="62"/>
  <c r="Q4" i="62"/>
  <c r="P4" i="62"/>
  <c r="O4" i="62"/>
  <c r="N4" i="62"/>
  <c r="M4" i="62"/>
  <c r="R4" i="62" s="1"/>
  <c r="S21" i="57" s="1"/>
  <c r="L4" i="62"/>
  <c r="Q3" i="62"/>
  <c r="P3" i="62"/>
  <c r="O3" i="62"/>
  <c r="N3" i="62"/>
  <c r="M3" i="62"/>
  <c r="L3" i="62"/>
  <c r="Q2" i="62"/>
  <c r="P2" i="62"/>
  <c r="O2" i="62"/>
  <c r="N2" i="62"/>
  <c r="M2" i="62"/>
  <c r="L2" i="62"/>
  <c r="K2" i="62"/>
  <c r="Q28" i="58"/>
  <c r="P28" i="58"/>
  <c r="O28" i="58"/>
  <c r="N28" i="58"/>
  <c r="M28" i="58"/>
  <c r="L28" i="58"/>
  <c r="Q27" i="58"/>
  <c r="P27" i="58"/>
  <c r="O27" i="58"/>
  <c r="N27" i="58"/>
  <c r="M27" i="58"/>
  <c r="L27" i="58"/>
  <c r="Q26" i="58"/>
  <c r="R26" i="58" s="1"/>
  <c r="P26" i="58"/>
  <c r="O26" i="58"/>
  <c r="N26" i="58"/>
  <c r="M26" i="58"/>
  <c r="L26" i="58"/>
  <c r="Q25" i="58"/>
  <c r="P25" i="58"/>
  <c r="O25" i="58"/>
  <c r="N25" i="58"/>
  <c r="M25" i="58"/>
  <c r="L25" i="58"/>
  <c r="Q24" i="58"/>
  <c r="P24" i="58"/>
  <c r="O24" i="58"/>
  <c r="N24" i="58"/>
  <c r="M24" i="58"/>
  <c r="L24" i="58"/>
  <c r="Q23" i="58"/>
  <c r="P23" i="58"/>
  <c r="O23" i="58"/>
  <c r="N23" i="58"/>
  <c r="M23" i="58"/>
  <c r="L23" i="58"/>
  <c r="Q22" i="58"/>
  <c r="P22" i="58"/>
  <c r="O22" i="58"/>
  <c r="N22" i="58"/>
  <c r="M22" i="58"/>
  <c r="L22" i="58"/>
  <c r="Q21" i="58"/>
  <c r="P21" i="58"/>
  <c r="O21" i="58"/>
  <c r="N21" i="58"/>
  <c r="M21" i="58"/>
  <c r="L21" i="58"/>
  <c r="Q20" i="58"/>
  <c r="P20" i="58"/>
  <c r="O20" i="58"/>
  <c r="N20" i="58"/>
  <c r="M20" i="58"/>
  <c r="L20" i="58"/>
  <c r="Q19" i="58"/>
  <c r="P19" i="58"/>
  <c r="O19" i="58"/>
  <c r="N19" i="58"/>
  <c r="M19" i="58"/>
  <c r="L19" i="58"/>
  <c r="Q18" i="58"/>
  <c r="P18" i="58"/>
  <c r="O18" i="58"/>
  <c r="N18" i="58"/>
  <c r="M18" i="58"/>
  <c r="L18" i="58"/>
  <c r="Q17" i="58"/>
  <c r="P17" i="58"/>
  <c r="O17" i="58"/>
  <c r="N17" i="58"/>
  <c r="M17" i="58"/>
  <c r="L17" i="58"/>
  <c r="Q13" i="58"/>
  <c r="P13" i="58"/>
  <c r="O13" i="58"/>
  <c r="N13" i="58"/>
  <c r="M13" i="58"/>
  <c r="L13" i="58"/>
  <c r="Q12" i="58"/>
  <c r="P12" i="58"/>
  <c r="O12" i="58"/>
  <c r="N12" i="58"/>
  <c r="M12" i="58"/>
  <c r="L12" i="58"/>
  <c r="Q11" i="58"/>
  <c r="P11" i="58"/>
  <c r="O11" i="58"/>
  <c r="N11" i="58"/>
  <c r="M11" i="58"/>
  <c r="L11" i="58"/>
  <c r="Q10" i="58"/>
  <c r="P10" i="58"/>
  <c r="O10" i="58"/>
  <c r="N10" i="58"/>
  <c r="M10" i="58"/>
  <c r="L10" i="58"/>
  <c r="Q9" i="58"/>
  <c r="P9" i="58"/>
  <c r="O9" i="58"/>
  <c r="N9" i="58"/>
  <c r="M9" i="58"/>
  <c r="L9" i="58"/>
  <c r="Q8" i="58"/>
  <c r="P8" i="58"/>
  <c r="O8" i="58"/>
  <c r="N8" i="58"/>
  <c r="M8" i="58"/>
  <c r="L8" i="58"/>
  <c r="Q7" i="58"/>
  <c r="P7" i="58"/>
  <c r="O7" i="58"/>
  <c r="N7" i="58"/>
  <c r="M7" i="58"/>
  <c r="L7" i="58"/>
  <c r="Q6" i="58"/>
  <c r="P6" i="58"/>
  <c r="O6" i="58"/>
  <c r="N6" i="58"/>
  <c r="M6" i="58"/>
  <c r="L6" i="58"/>
  <c r="Q5" i="58"/>
  <c r="P5" i="58"/>
  <c r="O5" i="58"/>
  <c r="N5" i="58"/>
  <c r="M5" i="58"/>
  <c r="L5" i="58"/>
  <c r="Q4" i="58"/>
  <c r="P4" i="58"/>
  <c r="O4" i="58"/>
  <c r="N4" i="58"/>
  <c r="M4" i="58"/>
  <c r="L4" i="58"/>
  <c r="Q3" i="58"/>
  <c r="P3" i="58"/>
  <c r="O3" i="58"/>
  <c r="N3" i="58"/>
  <c r="M3" i="58"/>
  <c r="L3" i="58"/>
  <c r="Q2" i="58"/>
  <c r="P2" i="58"/>
  <c r="O2" i="58"/>
  <c r="N2" i="58"/>
  <c r="M2" i="58"/>
  <c r="L2" i="58"/>
  <c r="Q28" i="50"/>
  <c r="P28" i="50"/>
  <c r="O28" i="50"/>
  <c r="N28" i="50"/>
  <c r="M28" i="50"/>
  <c r="L28" i="50"/>
  <c r="Q27" i="50"/>
  <c r="P27" i="50"/>
  <c r="O27" i="50"/>
  <c r="N27" i="50"/>
  <c r="M27" i="50"/>
  <c r="L27" i="50"/>
  <c r="Q26" i="50"/>
  <c r="P26" i="50"/>
  <c r="O26" i="50"/>
  <c r="N26" i="50"/>
  <c r="M26" i="50"/>
  <c r="L26" i="50"/>
  <c r="Q25" i="50"/>
  <c r="P25" i="50"/>
  <c r="O25" i="50"/>
  <c r="N25" i="50"/>
  <c r="M25" i="50"/>
  <c r="L25" i="50"/>
  <c r="Q24" i="50"/>
  <c r="P24" i="50"/>
  <c r="O24" i="50"/>
  <c r="N24" i="50"/>
  <c r="M24" i="50"/>
  <c r="L24" i="50"/>
  <c r="Q23" i="50"/>
  <c r="R23" i="50" s="1"/>
  <c r="P23" i="50"/>
  <c r="O23" i="50"/>
  <c r="N23" i="50"/>
  <c r="M23" i="50"/>
  <c r="L23" i="50"/>
  <c r="Q22" i="50"/>
  <c r="P22" i="50"/>
  <c r="O22" i="50"/>
  <c r="N22" i="50"/>
  <c r="M22" i="50"/>
  <c r="L22" i="50"/>
  <c r="AA21" i="50"/>
  <c r="Z21" i="50"/>
  <c r="Y21" i="50"/>
  <c r="X21" i="50"/>
  <c r="W21" i="50"/>
  <c r="V21" i="50"/>
  <c r="R21" i="50"/>
  <c r="Q21" i="50"/>
  <c r="P21" i="50"/>
  <c r="O21" i="50"/>
  <c r="N21" i="50"/>
  <c r="M21" i="50"/>
  <c r="L21" i="50"/>
  <c r="Q20" i="50"/>
  <c r="P20" i="50"/>
  <c r="O20" i="50"/>
  <c r="N20" i="50"/>
  <c r="M20" i="50"/>
  <c r="R20" i="50" s="1"/>
  <c r="L20" i="50"/>
  <c r="Q19" i="50"/>
  <c r="P19" i="50"/>
  <c r="O19" i="50"/>
  <c r="N19" i="50"/>
  <c r="M19" i="50"/>
  <c r="L19" i="50"/>
  <c r="Q18" i="50"/>
  <c r="P18" i="50"/>
  <c r="O18" i="50"/>
  <c r="N18" i="50"/>
  <c r="M18" i="50"/>
  <c r="R18" i="50" s="1"/>
  <c r="U18" i="50" s="1"/>
  <c r="L18" i="50"/>
  <c r="V18" i="50" s="1"/>
  <c r="Q17" i="50"/>
  <c r="P17" i="50"/>
  <c r="O17" i="50"/>
  <c r="N17" i="50"/>
  <c r="M17" i="50"/>
  <c r="R17" i="50" s="1"/>
  <c r="L17" i="50"/>
  <c r="K17" i="50"/>
  <c r="Q13" i="50"/>
  <c r="P13" i="50"/>
  <c r="O13" i="50"/>
  <c r="N13" i="50"/>
  <c r="M13" i="50"/>
  <c r="L13" i="50"/>
  <c r="Q12" i="50"/>
  <c r="P12" i="50"/>
  <c r="O12" i="50"/>
  <c r="N12" i="50"/>
  <c r="M12" i="50"/>
  <c r="L12" i="50"/>
  <c r="Q11" i="50"/>
  <c r="P11" i="50"/>
  <c r="O11" i="50"/>
  <c r="R11" i="50" s="1"/>
  <c r="N11" i="50"/>
  <c r="M11" i="50"/>
  <c r="L11" i="50"/>
  <c r="Q10" i="50"/>
  <c r="P10" i="50"/>
  <c r="O10" i="50"/>
  <c r="N10" i="50"/>
  <c r="M10" i="50"/>
  <c r="L10" i="50"/>
  <c r="Q9" i="50"/>
  <c r="P9" i="50"/>
  <c r="O9" i="50"/>
  <c r="N9" i="50"/>
  <c r="M9" i="50"/>
  <c r="L9" i="50"/>
  <c r="Q8" i="50"/>
  <c r="P8" i="50"/>
  <c r="O8" i="50"/>
  <c r="N8" i="50"/>
  <c r="M8" i="50"/>
  <c r="L8" i="50"/>
  <c r="AA7" i="50"/>
  <c r="Z7" i="50"/>
  <c r="Y7" i="50"/>
  <c r="X7" i="50"/>
  <c r="W7" i="50"/>
  <c r="V7" i="50"/>
  <c r="R7" i="50"/>
  <c r="Q7" i="50"/>
  <c r="P7" i="50"/>
  <c r="O7" i="50"/>
  <c r="N7" i="50"/>
  <c r="M7" i="50"/>
  <c r="L7" i="50"/>
  <c r="Q6" i="50"/>
  <c r="P6" i="50"/>
  <c r="O6" i="50"/>
  <c r="N6" i="50"/>
  <c r="M6" i="50"/>
  <c r="R6" i="50" s="1"/>
  <c r="L6" i="50"/>
  <c r="V6" i="50" s="1"/>
  <c r="Q5" i="50"/>
  <c r="P5" i="50"/>
  <c r="O5" i="50"/>
  <c r="N5" i="50"/>
  <c r="M5" i="50"/>
  <c r="L5" i="50"/>
  <c r="Q4" i="50"/>
  <c r="P4" i="50"/>
  <c r="O4" i="50"/>
  <c r="N4" i="50"/>
  <c r="M4" i="50"/>
  <c r="L4" i="50"/>
  <c r="Q3" i="50"/>
  <c r="P3" i="50"/>
  <c r="O3" i="50"/>
  <c r="Y3" i="50" s="1"/>
  <c r="N3" i="50"/>
  <c r="X3" i="50" s="1"/>
  <c r="M3" i="50"/>
  <c r="R3" i="50" s="1"/>
  <c r="L3" i="50"/>
  <c r="Q2" i="50"/>
  <c r="P2" i="50"/>
  <c r="O2" i="50"/>
  <c r="N2" i="50"/>
  <c r="M2" i="50"/>
  <c r="R2" i="50" s="1"/>
  <c r="L2" i="50"/>
  <c r="D19" i="57" s="1"/>
  <c r="K2" i="50"/>
  <c r="Q28" i="31"/>
  <c r="P28" i="31"/>
  <c r="O28" i="31"/>
  <c r="N28" i="31"/>
  <c r="M28" i="31"/>
  <c r="L28" i="31"/>
  <c r="Q27" i="31"/>
  <c r="P27" i="31"/>
  <c r="O27" i="31"/>
  <c r="N27" i="31"/>
  <c r="M27" i="31"/>
  <c r="L27" i="31"/>
  <c r="Q26" i="31"/>
  <c r="P26" i="31"/>
  <c r="O26" i="31"/>
  <c r="N26" i="31"/>
  <c r="M26" i="31"/>
  <c r="L26" i="31"/>
  <c r="Q25" i="31"/>
  <c r="P25" i="31"/>
  <c r="O25" i="31"/>
  <c r="N25" i="31"/>
  <c r="M25" i="31"/>
  <c r="L25" i="31"/>
  <c r="Q24" i="31"/>
  <c r="P24" i="31"/>
  <c r="O24" i="31"/>
  <c r="N24" i="31"/>
  <c r="M24" i="31"/>
  <c r="L24" i="31"/>
  <c r="Q23" i="31"/>
  <c r="P23" i="31"/>
  <c r="O23" i="31"/>
  <c r="N23" i="31"/>
  <c r="M23" i="31"/>
  <c r="L23" i="31"/>
  <c r="Q22" i="31"/>
  <c r="P22" i="31"/>
  <c r="O22" i="31"/>
  <c r="N22" i="31"/>
  <c r="M22" i="31"/>
  <c r="R22" i="31" s="1"/>
  <c r="Z22" i="31" s="1"/>
  <c r="L22" i="31"/>
  <c r="Q21" i="31"/>
  <c r="P21" i="31"/>
  <c r="O21" i="31"/>
  <c r="N21" i="31"/>
  <c r="M21" i="31"/>
  <c r="L21" i="31"/>
  <c r="Q20" i="31"/>
  <c r="P20" i="31"/>
  <c r="O20" i="31"/>
  <c r="N20" i="31"/>
  <c r="M20" i="31"/>
  <c r="L20" i="31"/>
  <c r="Q19" i="31"/>
  <c r="P19" i="31"/>
  <c r="O19" i="31"/>
  <c r="N19" i="31"/>
  <c r="M19" i="31"/>
  <c r="L19" i="31"/>
  <c r="Q18" i="31"/>
  <c r="P18" i="31"/>
  <c r="O18" i="31"/>
  <c r="N18" i="31"/>
  <c r="M18" i="31"/>
  <c r="L18" i="31"/>
  <c r="Q17" i="31"/>
  <c r="P17" i="31"/>
  <c r="O17" i="31"/>
  <c r="N17" i="31"/>
  <c r="M17" i="31"/>
  <c r="L17" i="31"/>
  <c r="Q13" i="31"/>
  <c r="P13" i="31"/>
  <c r="O13" i="31"/>
  <c r="N13" i="31"/>
  <c r="M13" i="31"/>
  <c r="L13" i="31"/>
  <c r="Q12" i="31"/>
  <c r="P12" i="31"/>
  <c r="O12" i="31"/>
  <c r="N12" i="31"/>
  <c r="M12" i="31"/>
  <c r="L12" i="31"/>
  <c r="Q11" i="31"/>
  <c r="P11" i="31"/>
  <c r="O11" i="31"/>
  <c r="N11" i="31"/>
  <c r="M11" i="31"/>
  <c r="L11" i="31"/>
  <c r="Q10" i="31"/>
  <c r="P10" i="31"/>
  <c r="O10" i="31"/>
  <c r="N10" i="31"/>
  <c r="M10" i="31"/>
  <c r="L10" i="31"/>
  <c r="Q9" i="31"/>
  <c r="P9" i="31"/>
  <c r="O9" i="31"/>
  <c r="N9" i="31"/>
  <c r="M9" i="31"/>
  <c r="L9" i="31"/>
  <c r="Q8" i="31"/>
  <c r="P8" i="31"/>
  <c r="O8" i="31"/>
  <c r="N8" i="31"/>
  <c r="M8" i="31"/>
  <c r="L8" i="31"/>
  <c r="Q7" i="31"/>
  <c r="P7" i="31"/>
  <c r="O7" i="31"/>
  <c r="N7" i="31"/>
  <c r="M7" i="31"/>
  <c r="L7" i="31"/>
  <c r="Q6" i="31"/>
  <c r="P6" i="31"/>
  <c r="O6" i="31"/>
  <c r="N6" i="31"/>
  <c r="M6" i="31"/>
  <c r="L6" i="31"/>
  <c r="Q5" i="31"/>
  <c r="P5" i="31"/>
  <c r="O5" i="31"/>
  <c r="N5" i="31"/>
  <c r="M5" i="31"/>
  <c r="L5" i="31"/>
  <c r="Q4" i="31"/>
  <c r="P4" i="31"/>
  <c r="O4" i="31"/>
  <c r="N4" i="31"/>
  <c r="M4" i="31"/>
  <c r="L4" i="31"/>
  <c r="Q3" i="31"/>
  <c r="P3" i="31"/>
  <c r="O3" i="31"/>
  <c r="N3" i="31"/>
  <c r="M3" i="31"/>
  <c r="L3" i="31"/>
  <c r="Q2" i="31"/>
  <c r="P2" i="31"/>
  <c r="O2" i="31"/>
  <c r="N2" i="31"/>
  <c r="M2" i="31"/>
  <c r="L2" i="31"/>
  <c r="Q28" i="29"/>
  <c r="P28" i="29"/>
  <c r="O28" i="29"/>
  <c r="N28" i="29"/>
  <c r="M28" i="29"/>
  <c r="L28" i="29"/>
  <c r="Q27" i="29"/>
  <c r="P27" i="29"/>
  <c r="O27" i="29"/>
  <c r="N27" i="29"/>
  <c r="M27" i="29"/>
  <c r="L27" i="29"/>
  <c r="Q26" i="29"/>
  <c r="P26" i="29"/>
  <c r="O26" i="29"/>
  <c r="N26" i="29"/>
  <c r="M26" i="29"/>
  <c r="L26" i="29"/>
  <c r="Q25" i="29"/>
  <c r="P25" i="29"/>
  <c r="O25" i="29"/>
  <c r="N25" i="29"/>
  <c r="M25" i="29"/>
  <c r="L25" i="29"/>
  <c r="Q24" i="29"/>
  <c r="P24" i="29"/>
  <c r="O24" i="29"/>
  <c r="N24" i="29"/>
  <c r="M24" i="29"/>
  <c r="L24" i="29"/>
  <c r="Q23" i="29"/>
  <c r="P23" i="29"/>
  <c r="O23" i="29"/>
  <c r="N23" i="29"/>
  <c r="M23" i="29"/>
  <c r="L23" i="29"/>
  <c r="Q22" i="29"/>
  <c r="P22" i="29"/>
  <c r="O22" i="29"/>
  <c r="N22" i="29"/>
  <c r="M22" i="29"/>
  <c r="L22" i="29"/>
  <c r="Q21" i="29"/>
  <c r="P21" i="29"/>
  <c r="O21" i="29"/>
  <c r="N21" i="29"/>
  <c r="M21" i="29"/>
  <c r="L21" i="29"/>
  <c r="Q20" i="29"/>
  <c r="P20" i="29"/>
  <c r="O20" i="29"/>
  <c r="N20" i="29"/>
  <c r="M20" i="29"/>
  <c r="L20" i="29"/>
  <c r="Q19" i="29"/>
  <c r="P19" i="29"/>
  <c r="O19" i="29"/>
  <c r="N19" i="29"/>
  <c r="M19" i="29"/>
  <c r="L19" i="29"/>
  <c r="Q18" i="29"/>
  <c r="P18" i="29"/>
  <c r="O18" i="29"/>
  <c r="N18" i="29"/>
  <c r="M18" i="29"/>
  <c r="L18" i="29"/>
  <c r="Q17" i="29"/>
  <c r="P17" i="29"/>
  <c r="O17" i="29"/>
  <c r="N17" i="29"/>
  <c r="M17" i="29"/>
  <c r="L17" i="29"/>
  <c r="Q13" i="29"/>
  <c r="P13" i="29"/>
  <c r="O13" i="29"/>
  <c r="N13" i="29"/>
  <c r="M13" i="29"/>
  <c r="L13" i="29"/>
  <c r="Q12" i="29"/>
  <c r="P12" i="29"/>
  <c r="O12" i="29"/>
  <c r="N12" i="29"/>
  <c r="M12" i="29"/>
  <c r="L12" i="29"/>
  <c r="Q11" i="29"/>
  <c r="P11" i="29"/>
  <c r="O11" i="29"/>
  <c r="N11" i="29"/>
  <c r="M11" i="29"/>
  <c r="L11" i="29"/>
  <c r="Q10" i="29"/>
  <c r="P10" i="29"/>
  <c r="O10" i="29"/>
  <c r="N10" i="29"/>
  <c r="M10" i="29"/>
  <c r="L10" i="29"/>
  <c r="Q9" i="29"/>
  <c r="P9" i="29"/>
  <c r="O9" i="29"/>
  <c r="N9" i="29"/>
  <c r="M9" i="29"/>
  <c r="L9" i="29"/>
  <c r="Q8" i="29"/>
  <c r="P8" i="29"/>
  <c r="O8" i="29"/>
  <c r="N8" i="29"/>
  <c r="M8" i="29"/>
  <c r="L8" i="29"/>
  <c r="Q7" i="29"/>
  <c r="P7" i="29"/>
  <c r="O7" i="29"/>
  <c r="N7" i="29"/>
  <c r="M7" i="29"/>
  <c r="L7" i="29"/>
  <c r="Q6" i="29"/>
  <c r="P6" i="29"/>
  <c r="O6" i="29"/>
  <c r="N6" i="29"/>
  <c r="M6" i="29"/>
  <c r="L6" i="29"/>
  <c r="Q5" i="29"/>
  <c r="P5" i="29"/>
  <c r="O5" i="29"/>
  <c r="N5" i="29"/>
  <c r="M5" i="29"/>
  <c r="L5" i="29"/>
  <c r="Q4" i="29"/>
  <c r="P4" i="29"/>
  <c r="O4" i="29"/>
  <c r="N4" i="29"/>
  <c r="M4" i="29"/>
  <c r="L4" i="29"/>
  <c r="Q3" i="29"/>
  <c r="P3" i="29"/>
  <c r="O3" i="29"/>
  <c r="N3" i="29"/>
  <c r="M3" i="29"/>
  <c r="L3" i="29"/>
  <c r="Q2" i="29"/>
  <c r="P2" i="29"/>
  <c r="O2" i="29"/>
  <c r="N2" i="29"/>
  <c r="M2" i="29"/>
  <c r="L2" i="29"/>
  <c r="Q28" i="24"/>
  <c r="P28" i="24"/>
  <c r="O28" i="24"/>
  <c r="N28" i="24"/>
  <c r="M28" i="24"/>
  <c r="Q27" i="24"/>
  <c r="P27" i="24"/>
  <c r="O27" i="24"/>
  <c r="N27" i="24"/>
  <c r="M27" i="24"/>
  <c r="L27" i="24"/>
  <c r="Q26" i="24"/>
  <c r="P26" i="24"/>
  <c r="O26" i="24"/>
  <c r="N26" i="24"/>
  <c r="M26" i="24"/>
  <c r="L26" i="24"/>
  <c r="Q25" i="24"/>
  <c r="P25" i="24"/>
  <c r="O25" i="24"/>
  <c r="N25" i="24"/>
  <c r="M25" i="24"/>
  <c r="L25" i="24"/>
  <c r="Q24" i="24"/>
  <c r="P24" i="24"/>
  <c r="O24" i="24"/>
  <c r="N24" i="24"/>
  <c r="M24" i="24"/>
  <c r="L24" i="24"/>
  <c r="Q23" i="24"/>
  <c r="P23" i="24"/>
  <c r="O23" i="24"/>
  <c r="N23" i="24"/>
  <c r="M23" i="24"/>
  <c r="R23" i="24" s="1"/>
  <c r="L23" i="24"/>
  <c r="Q22" i="24"/>
  <c r="P22" i="24"/>
  <c r="O22" i="24"/>
  <c r="N22" i="24"/>
  <c r="M22" i="24"/>
  <c r="L22" i="24"/>
  <c r="Q21" i="24"/>
  <c r="P21" i="24"/>
  <c r="O21" i="24"/>
  <c r="N21" i="24"/>
  <c r="M21" i="24"/>
  <c r="L21" i="24"/>
  <c r="Q20" i="24"/>
  <c r="P20" i="24"/>
  <c r="O20" i="24"/>
  <c r="N20" i="24"/>
  <c r="M20" i="24"/>
  <c r="L20" i="24"/>
  <c r="Q19" i="24"/>
  <c r="P19" i="24"/>
  <c r="O19" i="24"/>
  <c r="N19" i="24"/>
  <c r="M19" i="24"/>
  <c r="L19" i="24"/>
  <c r="Q18" i="24"/>
  <c r="P18" i="24"/>
  <c r="O18" i="24"/>
  <c r="N18" i="24"/>
  <c r="M18" i="24"/>
  <c r="L18" i="24"/>
  <c r="Q17" i="24"/>
  <c r="P17" i="24"/>
  <c r="O17" i="24"/>
  <c r="N17" i="24"/>
  <c r="M17" i="24"/>
  <c r="L17" i="24"/>
  <c r="Q13" i="24"/>
  <c r="P13" i="24"/>
  <c r="O13" i="24"/>
  <c r="N13" i="24"/>
  <c r="M13" i="24"/>
  <c r="L13" i="24"/>
  <c r="Q12" i="24"/>
  <c r="P12" i="24"/>
  <c r="O12" i="24"/>
  <c r="N12" i="24"/>
  <c r="M12" i="24"/>
  <c r="L12" i="24"/>
  <c r="Q11" i="24"/>
  <c r="P11" i="24"/>
  <c r="O11" i="24"/>
  <c r="N11" i="24"/>
  <c r="M11" i="24"/>
  <c r="L11" i="24"/>
  <c r="Q10" i="24"/>
  <c r="P10" i="24"/>
  <c r="O10" i="24"/>
  <c r="N10" i="24"/>
  <c r="M10" i="24"/>
  <c r="L10" i="24"/>
  <c r="Q9" i="24"/>
  <c r="P9" i="24"/>
  <c r="O9" i="24"/>
  <c r="N9" i="24"/>
  <c r="M9" i="24"/>
  <c r="L9" i="24"/>
  <c r="Q8" i="24"/>
  <c r="P8" i="24"/>
  <c r="O8" i="24"/>
  <c r="N8" i="24"/>
  <c r="M8" i="24"/>
  <c r="L8" i="24"/>
  <c r="Q7" i="24"/>
  <c r="P7" i="24"/>
  <c r="O7" i="24"/>
  <c r="N7" i="24"/>
  <c r="M7" i="24"/>
  <c r="L7" i="24"/>
  <c r="Q6" i="24"/>
  <c r="P6" i="24"/>
  <c r="O6" i="24"/>
  <c r="N6" i="24"/>
  <c r="M6" i="24"/>
  <c r="L6" i="24"/>
  <c r="Q5" i="24"/>
  <c r="P5" i="24"/>
  <c r="O5" i="24"/>
  <c r="N5" i="24"/>
  <c r="M5" i="24"/>
  <c r="L5" i="24"/>
  <c r="Q4" i="24"/>
  <c r="P4" i="24"/>
  <c r="O4" i="24"/>
  <c r="N4" i="24"/>
  <c r="M4" i="24"/>
  <c r="L4" i="24"/>
  <c r="Q3" i="24"/>
  <c r="P3" i="24"/>
  <c r="O3" i="24"/>
  <c r="N3" i="24"/>
  <c r="M3" i="24"/>
  <c r="L3" i="24"/>
  <c r="Q2" i="24"/>
  <c r="P2" i="24"/>
  <c r="O2" i="24"/>
  <c r="N2" i="24"/>
  <c r="M2" i="24"/>
  <c r="L2" i="24"/>
  <c r="Q28" i="23"/>
  <c r="P28" i="23"/>
  <c r="O28" i="23"/>
  <c r="N28" i="23"/>
  <c r="M28" i="23"/>
  <c r="L28" i="23"/>
  <c r="Q27" i="23"/>
  <c r="P27" i="23"/>
  <c r="O27" i="23"/>
  <c r="N27" i="23"/>
  <c r="M27" i="23"/>
  <c r="L27" i="23"/>
  <c r="Q26" i="23"/>
  <c r="P26" i="23"/>
  <c r="O26" i="23"/>
  <c r="N26" i="23"/>
  <c r="M26" i="23"/>
  <c r="R26" i="23" s="1"/>
  <c r="L26" i="23"/>
  <c r="V26" i="23" s="1"/>
  <c r="Q25" i="23"/>
  <c r="P25" i="23"/>
  <c r="R25" i="23" s="1"/>
  <c r="O25" i="23"/>
  <c r="N25" i="23"/>
  <c r="M25" i="23"/>
  <c r="L25" i="23"/>
  <c r="Q24" i="23"/>
  <c r="AA24" i="23" s="1"/>
  <c r="P24" i="23"/>
  <c r="Z24" i="23" s="1"/>
  <c r="O24" i="23"/>
  <c r="N24" i="23"/>
  <c r="M24" i="23"/>
  <c r="R24" i="23" s="1"/>
  <c r="W24" i="23" s="1"/>
  <c r="L24" i="23"/>
  <c r="R23" i="23"/>
  <c r="W23" i="23" s="1"/>
  <c r="Q23" i="23"/>
  <c r="P23" i="23"/>
  <c r="O23" i="23"/>
  <c r="N23" i="23"/>
  <c r="M23" i="23"/>
  <c r="L23" i="23"/>
  <c r="Q22" i="23"/>
  <c r="P22" i="23"/>
  <c r="O22" i="23"/>
  <c r="N22" i="23"/>
  <c r="M22" i="23"/>
  <c r="L22" i="23"/>
  <c r="Q21" i="23"/>
  <c r="P21" i="23"/>
  <c r="O21" i="23"/>
  <c r="N21" i="23"/>
  <c r="M21" i="23"/>
  <c r="R21" i="23" s="1"/>
  <c r="L21" i="23"/>
  <c r="V21" i="23" s="1"/>
  <c r="Q20" i="23"/>
  <c r="AA20" i="23" s="1"/>
  <c r="P20" i="23"/>
  <c r="O20" i="23"/>
  <c r="R20" i="23" s="1"/>
  <c r="X20" i="23" s="1"/>
  <c r="N20" i="23"/>
  <c r="M20" i="23"/>
  <c r="L20" i="23"/>
  <c r="Q19" i="23"/>
  <c r="P19" i="23"/>
  <c r="O19" i="23"/>
  <c r="N19" i="23"/>
  <c r="M19" i="23"/>
  <c r="L19" i="23"/>
  <c r="Q18" i="23"/>
  <c r="P18" i="23"/>
  <c r="O18" i="23"/>
  <c r="N18" i="23"/>
  <c r="M18" i="23"/>
  <c r="L18" i="23"/>
  <c r="Q17" i="23"/>
  <c r="P17" i="23"/>
  <c r="O17" i="23"/>
  <c r="N17" i="23"/>
  <c r="M17" i="23"/>
  <c r="L17" i="23"/>
  <c r="K17" i="23"/>
  <c r="Q13" i="23"/>
  <c r="P13" i="23"/>
  <c r="O13" i="23"/>
  <c r="N13" i="23"/>
  <c r="M13" i="23"/>
  <c r="L13" i="23"/>
  <c r="Q12" i="23"/>
  <c r="P12" i="23"/>
  <c r="O12" i="23"/>
  <c r="N12" i="23"/>
  <c r="M12" i="23"/>
  <c r="L12" i="23"/>
  <c r="Q11" i="23"/>
  <c r="P11" i="23"/>
  <c r="O11" i="23"/>
  <c r="N11" i="23"/>
  <c r="M11" i="23"/>
  <c r="L11" i="23"/>
  <c r="Q10" i="23"/>
  <c r="P10" i="23"/>
  <c r="O10" i="23"/>
  <c r="N10" i="23"/>
  <c r="M10" i="23"/>
  <c r="L10" i="23"/>
  <c r="R9" i="23"/>
  <c r="W9" i="23" s="1"/>
  <c r="Q9" i="23"/>
  <c r="P9" i="23"/>
  <c r="O9" i="23"/>
  <c r="N9" i="23"/>
  <c r="M9" i="23"/>
  <c r="L9" i="23"/>
  <c r="Q8" i="23"/>
  <c r="P8" i="23"/>
  <c r="O8" i="23"/>
  <c r="N8" i="23"/>
  <c r="M8" i="23"/>
  <c r="L8" i="23"/>
  <c r="Q7" i="23"/>
  <c r="P7" i="23"/>
  <c r="O7" i="23"/>
  <c r="N7" i="23"/>
  <c r="R7" i="23" s="1"/>
  <c r="M7" i="23"/>
  <c r="L7" i="23"/>
  <c r="V7" i="23" s="1"/>
  <c r="Q6" i="23"/>
  <c r="P6" i="23"/>
  <c r="O6" i="23"/>
  <c r="N6" i="23"/>
  <c r="M6" i="23"/>
  <c r="L6" i="23"/>
  <c r="Q5" i="23"/>
  <c r="P5" i="23"/>
  <c r="O5" i="23"/>
  <c r="N5" i="23"/>
  <c r="M5" i="23"/>
  <c r="L5" i="23"/>
  <c r="Q4" i="23"/>
  <c r="P4" i="23"/>
  <c r="O4" i="23"/>
  <c r="N4" i="23"/>
  <c r="M4" i="23"/>
  <c r="L4" i="23"/>
  <c r="Q3" i="23"/>
  <c r="P3" i="23"/>
  <c r="O3" i="23"/>
  <c r="N3" i="23"/>
  <c r="M3" i="23"/>
  <c r="L3" i="23"/>
  <c r="Q2" i="23"/>
  <c r="P2" i="23"/>
  <c r="O2" i="23"/>
  <c r="N2" i="23"/>
  <c r="M2" i="23"/>
  <c r="L2" i="23"/>
  <c r="Q28" i="21"/>
  <c r="P28" i="21"/>
  <c r="O28" i="21"/>
  <c r="N28" i="21"/>
  <c r="M28" i="21"/>
  <c r="L28" i="21"/>
  <c r="Q27" i="21"/>
  <c r="P27" i="21"/>
  <c r="O27" i="21"/>
  <c r="N27" i="21"/>
  <c r="M27" i="21"/>
  <c r="L27" i="21"/>
  <c r="Q26" i="21"/>
  <c r="P26" i="21"/>
  <c r="O26" i="21"/>
  <c r="N26" i="21"/>
  <c r="M26" i="21"/>
  <c r="L26" i="21"/>
  <c r="Q25" i="21"/>
  <c r="P25" i="21"/>
  <c r="O25" i="21"/>
  <c r="N25" i="21"/>
  <c r="M25" i="21"/>
  <c r="L25" i="21"/>
  <c r="Q24" i="21"/>
  <c r="P24" i="21"/>
  <c r="O24" i="21"/>
  <c r="N24" i="21"/>
  <c r="M24" i="21"/>
  <c r="L24" i="21"/>
  <c r="Q23" i="21"/>
  <c r="P23" i="21"/>
  <c r="O23" i="21"/>
  <c r="N23" i="21"/>
  <c r="M23" i="21"/>
  <c r="L23" i="21"/>
  <c r="Q22" i="21"/>
  <c r="P22" i="21"/>
  <c r="O22" i="21"/>
  <c r="N22" i="21"/>
  <c r="M22" i="21"/>
  <c r="L22" i="21"/>
  <c r="Q21" i="21"/>
  <c r="P21" i="21"/>
  <c r="O21" i="21"/>
  <c r="N21" i="21"/>
  <c r="M21" i="21"/>
  <c r="L21" i="21"/>
  <c r="Q20" i="21"/>
  <c r="P20" i="21"/>
  <c r="O20" i="21"/>
  <c r="N20" i="21"/>
  <c r="M20" i="21"/>
  <c r="L20" i="21"/>
  <c r="Q19" i="21"/>
  <c r="P19" i="21"/>
  <c r="O19" i="21"/>
  <c r="N19" i="21"/>
  <c r="M19" i="21"/>
  <c r="L19" i="21"/>
  <c r="Q18" i="21"/>
  <c r="P18" i="21"/>
  <c r="O18" i="21"/>
  <c r="N18" i="21"/>
  <c r="M18" i="21"/>
  <c r="L18" i="21"/>
  <c r="Q17" i="21"/>
  <c r="P17" i="21"/>
  <c r="O17" i="21"/>
  <c r="N17" i="21"/>
  <c r="M17" i="21"/>
  <c r="L17" i="21"/>
  <c r="Q13" i="21"/>
  <c r="P13" i="21"/>
  <c r="O13" i="21"/>
  <c r="N13" i="21"/>
  <c r="M13" i="21"/>
  <c r="L13" i="21"/>
  <c r="Q12" i="21"/>
  <c r="P12" i="21"/>
  <c r="O12" i="21"/>
  <c r="N12" i="21"/>
  <c r="M12" i="21"/>
  <c r="L12" i="21"/>
  <c r="Q11" i="21"/>
  <c r="P11" i="21"/>
  <c r="O11" i="21"/>
  <c r="N11" i="21"/>
  <c r="M11" i="21"/>
  <c r="L11" i="21"/>
  <c r="Q10" i="21"/>
  <c r="P10" i="21"/>
  <c r="O10" i="21"/>
  <c r="N10" i="21"/>
  <c r="M10" i="21"/>
  <c r="L10" i="21"/>
  <c r="Q9" i="21"/>
  <c r="P9" i="21"/>
  <c r="O9" i="21"/>
  <c r="N9" i="21"/>
  <c r="M9" i="21"/>
  <c r="L9" i="21"/>
  <c r="Q8" i="21"/>
  <c r="P8" i="21"/>
  <c r="O8" i="21"/>
  <c r="N8" i="21"/>
  <c r="M8" i="21"/>
  <c r="L8" i="21"/>
  <c r="Q7" i="21"/>
  <c r="P7" i="21"/>
  <c r="O7" i="21"/>
  <c r="N7" i="21"/>
  <c r="M7" i="21"/>
  <c r="L7" i="21"/>
  <c r="Q6" i="21"/>
  <c r="P6" i="21"/>
  <c r="O6" i="21"/>
  <c r="N6" i="21"/>
  <c r="M6" i="21"/>
  <c r="L6" i="21"/>
  <c r="Q5" i="21"/>
  <c r="P5" i="21"/>
  <c r="O5" i="21"/>
  <c r="N5" i="21"/>
  <c r="M5" i="21"/>
  <c r="L5" i="21"/>
  <c r="Q4" i="21"/>
  <c r="P4" i="21"/>
  <c r="O4" i="21"/>
  <c r="N4" i="21"/>
  <c r="M4" i="21"/>
  <c r="L4" i="21"/>
  <c r="Q3" i="21"/>
  <c r="P3" i="21"/>
  <c r="O3" i="21"/>
  <c r="N3" i="21"/>
  <c r="M3" i="21"/>
  <c r="L3" i="21"/>
  <c r="Q2" i="21"/>
  <c r="P2" i="21"/>
  <c r="O2" i="21"/>
  <c r="N2" i="21"/>
  <c r="M2" i="21"/>
  <c r="L2" i="21"/>
  <c r="Q28" i="19"/>
  <c r="P28" i="19"/>
  <c r="O28" i="19"/>
  <c r="N28" i="19"/>
  <c r="M28" i="19"/>
  <c r="L28" i="19"/>
  <c r="AA27" i="19"/>
  <c r="Z27" i="19"/>
  <c r="Y27" i="19"/>
  <c r="X27" i="19"/>
  <c r="W27" i="19"/>
  <c r="V27" i="19"/>
  <c r="R27" i="19"/>
  <c r="Q27" i="19"/>
  <c r="P27" i="19"/>
  <c r="O27" i="19"/>
  <c r="N27" i="19"/>
  <c r="M27" i="19"/>
  <c r="L27" i="19"/>
  <c r="Q26" i="19"/>
  <c r="P26" i="19"/>
  <c r="O26" i="19"/>
  <c r="N26" i="19"/>
  <c r="M26" i="19"/>
  <c r="R26" i="19" s="1"/>
  <c r="L26" i="19"/>
  <c r="V26" i="19" s="1"/>
  <c r="Q25" i="19"/>
  <c r="P25" i="19"/>
  <c r="O25" i="19"/>
  <c r="N25" i="19"/>
  <c r="M25" i="19"/>
  <c r="L25" i="19"/>
  <c r="Q24" i="19"/>
  <c r="P24" i="19"/>
  <c r="O24" i="19"/>
  <c r="Y24" i="19" s="1"/>
  <c r="N24" i="19"/>
  <c r="M24" i="19"/>
  <c r="R24" i="19" s="1"/>
  <c r="L24" i="19"/>
  <c r="V24" i="19" s="1"/>
  <c r="Q23" i="19"/>
  <c r="P23" i="19"/>
  <c r="O23" i="19"/>
  <c r="N23" i="19"/>
  <c r="M23" i="19"/>
  <c r="L23" i="19"/>
  <c r="Q22" i="19"/>
  <c r="P22" i="19"/>
  <c r="O22" i="19"/>
  <c r="N22" i="19"/>
  <c r="M22" i="19"/>
  <c r="L22" i="19"/>
  <c r="Q21" i="19"/>
  <c r="P21" i="19"/>
  <c r="O21" i="19"/>
  <c r="N21" i="19"/>
  <c r="M21" i="19"/>
  <c r="L21" i="19"/>
  <c r="Q20" i="19"/>
  <c r="P20" i="19"/>
  <c r="O20" i="19"/>
  <c r="N20" i="19"/>
  <c r="M20" i="19"/>
  <c r="L20" i="19"/>
  <c r="Q19" i="19"/>
  <c r="P19" i="19"/>
  <c r="O19" i="19"/>
  <c r="N19" i="19"/>
  <c r="M19" i="19"/>
  <c r="R19" i="19" s="1"/>
  <c r="L19" i="19"/>
  <c r="V19" i="19" s="1"/>
  <c r="Q18" i="19"/>
  <c r="P18" i="19"/>
  <c r="O18" i="19"/>
  <c r="N18" i="19"/>
  <c r="M18" i="19"/>
  <c r="L18" i="19"/>
  <c r="Q17" i="19"/>
  <c r="P17" i="19"/>
  <c r="O17" i="19"/>
  <c r="N17" i="19"/>
  <c r="M17" i="19"/>
  <c r="L17" i="19"/>
  <c r="K17" i="19"/>
  <c r="Q13" i="19"/>
  <c r="P13" i="19"/>
  <c r="O13" i="19"/>
  <c r="N13" i="19"/>
  <c r="M13" i="19"/>
  <c r="R13" i="19" s="1"/>
  <c r="L13" i="19"/>
  <c r="Q12" i="19"/>
  <c r="P12" i="19"/>
  <c r="O12" i="19"/>
  <c r="N12" i="19"/>
  <c r="M12" i="19"/>
  <c r="L12" i="19"/>
  <c r="Q11" i="19"/>
  <c r="P11" i="19"/>
  <c r="O11" i="19"/>
  <c r="N11" i="19"/>
  <c r="M11" i="19"/>
  <c r="L11" i="19"/>
  <c r="Q10" i="19"/>
  <c r="P10" i="19"/>
  <c r="O10" i="19"/>
  <c r="N10" i="19"/>
  <c r="M10" i="19"/>
  <c r="R10" i="19" s="1"/>
  <c r="L10" i="19"/>
  <c r="Q9" i="19"/>
  <c r="P9" i="19"/>
  <c r="O9" i="19"/>
  <c r="N9" i="19"/>
  <c r="M9" i="19"/>
  <c r="L9" i="19"/>
  <c r="Q8" i="19"/>
  <c r="P8" i="19"/>
  <c r="O8" i="19"/>
  <c r="N8" i="19"/>
  <c r="M8" i="19"/>
  <c r="L8" i="19"/>
  <c r="Q7" i="19"/>
  <c r="P7" i="19"/>
  <c r="O7" i="19"/>
  <c r="N7" i="19"/>
  <c r="M7" i="19"/>
  <c r="R7" i="19" s="1"/>
  <c r="Z7" i="19" s="1"/>
  <c r="L7" i="19"/>
  <c r="Q6" i="19"/>
  <c r="P6" i="19"/>
  <c r="O6" i="19"/>
  <c r="N6" i="19"/>
  <c r="M6" i="19"/>
  <c r="L6" i="19"/>
  <c r="Q5" i="19"/>
  <c r="P5" i="19"/>
  <c r="O5" i="19"/>
  <c r="N5" i="19"/>
  <c r="M5" i="19"/>
  <c r="L5" i="19"/>
  <c r="Q4" i="19"/>
  <c r="P4" i="19"/>
  <c r="O4" i="19"/>
  <c r="N4" i="19"/>
  <c r="M4" i="19"/>
  <c r="L4" i="19"/>
  <c r="Q3" i="19"/>
  <c r="P3" i="19"/>
  <c r="O3" i="19"/>
  <c r="N3" i="19"/>
  <c r="M3" i="19"/>
  <c r="R3" i="19" s="1"/>
  <c r="L3" i="19"/>
  <c r="Q2" i="19"/>
  <c r="P2" i="19"/>
  <c r="O2" i="19"/>
  <c r="N2" i="19"/>
  <c r="M2" i="19"/>
  <c r="R2" i="19" s="1"/>
  <c r="L2" i="19"/>
  <c r="K2" i="19"/>
  <c r="Q13" i="16"/>
  <c r="P13" i="16"/>
  <c r="O13" i="16"/>
  <c r="N13" i="16"/>
  <c r="M13" i="16"/>
  <c r="L13" i="16"/>
  <c r="Q12" i="16"/>
  <c r="P12" i="16"/>
  <c r="O12" i="16"/>
  <c r="N12" i="16"/>
  <c r="M12" i="16"/>
  <c r="L12" i="16"/>
  <c r="Q11" i="16"/>
  <c r="P11" i="16"/>
  <c r="O11" i="16"/>
  <c r="N11" i="16"/>
  <c r="M11" i="16"/>
  <c r="L11" i="16"/>
  <c r="Q10" i="16"/>
  <c r="P10" i="16"/>
  <c r="O10" i="16"/>
  <c r="N10" i="16"/>
  <c r="M10" i="16"/>
  <c r="L10" i="16"/>
  <c r="Q9" i="16"/>
  <c r="P9" i="16"/>
  <c r="O9" i="16"/>
  <c r="N9" i="16"/>
  <c r="M9" i="16"/>
  <c r="L9" i="16"/>
  <c r="Q8" i="16"/>
  <c r="P8" i="16"/>
  <c r="O8" i="16"/>
  <c r="N8" i="16"/>
  <c r="M8" i="16"/>
  <c r="L8" i="16"/>
  <c r="Q7" i="16"/>
  <c r="P7" i="16"/>
  <c r="O7" i="16"/>
  <c r="N7" i="16"/>
  <c r="M7" i="16"/>
  <c r="L7" i="16"/>
  <c r="Q6" i="16"/>
  <c r="P6" i="16"/>
  <c r="O6" i="16"/>
  <c r="N6" i="16"/>
  <c r="M6" i="16"/>
  <c r="L6" i="16"/>
  <c r="Q5" i="16"/>
  <c r="P5" i="16"/>
  <c r="O5" i="16"/>
  <c r="N5" i="16"/>
  <c r="M5" i="16"/>
  <c r="L5" i="16"/>
  <c r="Q4" i="16"/>
  <c r="P4" i="16"/>
  <c r="O4" i="16"/>
  <c r="N4" i="16"/>
  <c r="M4" i="16"/>
  <c r="L4" i="16"/>
  <c r="Q3" i="16"/>
  <c r="P3" i="16"/>
  <c r="O3" i="16"/>
  <c r="N3" i="16"/>
  <c r="M3" i="16"/>
  <c r="L3" i="16"/>
  <c r="Q2" i="16"/>
  <c r="P2" i="16"/>
  <c r="O2" i="16"/>
  <c r="N2" i="16"/>
  <c r="M2" i="16"/>
  <c r="L2" i="16"/>
  <c r="X17" i="15"/>
  <c r="Q13" i="15"/>
  <c r="P13" i="15"/>
  <c r="O13" i="15"/>
  <c r="N13" i="15"/>
  <c r="M13" i="15"/>
  <c r="L13" i="15"/>
  <c r="Q12" i="15"/>
  <c r="P12" i="15"/>
  <c r="O12" i="15"/>
  <c r="N12" i="15"/>
  <c r="M12" i="15"/>
  <c r="L12" i="15"/>
  <c r="Q11" i="15"/>
  <c r="P11" i="15"/>
  <c r="O11" i="15"/>
  <c r="N11" i="15"/>
  <c r="M11" i="15"/>
  <c r="L11" i="15"/>
  <c r="Q10" i="15"/>
  <c r="P10" i="15"/>
  <c r="O10" i="15"/>
  <c r="N10" i="15"/>
  <c r="M10" i="15"/>
  <c r="L10" i="15"/>
  <c r="Q9" i="15"/>
  <c r="P9" i="15"/>
  <c r="O9" i="15"/>
  <c r="N9" i="15"/>
  <c r="M9" i="15"/>
  <c r="L9" i="15"/>
  <c r="Q8" i="15"/>
  <c r="P8" i="15"/>
  <c r="O8" i="15"/>
  <c r="N8" i="15"/>
  <c r="M8" i="15"/>
  <c r="L8" i="15"/>
  <c r="Q7" i="15"/>
  <c r="P7" i="15"/>
  <c r="O7" i="15"/>
  <c r="N7" i="15"/>
  <c r="M7" i="15"/>
  <c r="L7" i="15"/>
  <c r="Q6" i="15"/>
  <c r="P6" i="15"/>
  <c r="O6" i="15"/>
  <c r="N6" i="15"/>
  <c r="M6" i="15"/>
  <c r="L6" i="15"/>
  <c r="Q5" i="15"/>
  <c r="P5" i="15"/>
  <c r="O5" i="15"/>
  <c r="N5" i="15"/>
  <c r="M5" i="15"/>
  <c r="L5" i="15"/>
  <c r="Q4" i="15"/>
  <c r="P4" i="15"/>
  <c r="O4" i="15"/>
  <c r="N4" i="15"/>
  <c r="M4" i="15"/>
  <c r="L4" i="15"/>
  <c r="Q3" i="15"/>
  <c r="P3" i="15"/>
  <c r="O3" i="15"/>
  <c r="N3" i="15"/>
  <c r="M3" i="15"/>
  <c r="L3" i="15"/>
  <c r="Q2" i="15"/>
  <c r="P2" i="15"/>
  <c r="O2" i="15"/>
  <c r="N2" i="15"/>
  <c r="M2" i="15"/>
  <c r="L2" i="15"/>
  <c r="Q28" i="13"/>
  <c r="P28" i="13"/>
  <c r="O28" i="13"/>
  <c r="N28" i="13"/>
  <c r="M28" i="13"/>
  <c r="L28" i="13"/>
  <c r="Q27" i="13"/>
  <c r="P27" i="13"/>
  <c r="O27" i="13"/>
  <c r="N27" i="13"/>
  <c r="M27" i="13"/>
  <c r="L27" i="13"/>
  <c r="Q26" i="13"/>
  <c r="P26" i="13"/>
  <c r="O26" i="13"/>
  <c r="N26" i="13"/>
  <c r="M26" i="13"/>
  <c r="L26" i="13"/>
  <c r="Q25" i="13"/>
  <c r="P25" i="13"/>
  <c r="O25" i="13"/>
  <c r="N25" i="13"/>
  <c r="M25" i="13"/>
  <c r="L25" i="13"/>
  <c r="Q24" i="13"/>
  <c r="P24" i="13"/>
  <c r="O24" i="13"/>
  <c r="N24" i="13"/>
  <c r="M24" i="13"/>
  <c r="L24" i="13"/>
  <c r="Q23" i="13"/>
  <c r="P23" i="13"/>
  <c r="O23" i="13"/>
  <c r="N23" i="13"/>
  <c r="M23" i="13"/>
  <c r="L23" i="13"/>
  <c r="Q22" i="13"/>
  <c r="P22" i="13"/>
  <c r="O22" i="13"/>
  <c r="N22" i="13"/>
  <c r="M22" i="13"/>
  <c r="L22" i="13"/>
  <c r="Q21" i="13"/>
  <c r="P21" i="13"/>
  <c r="O21" i="13"/>
  <c r="N21" i="13"/>
  <c r="M21" i="13"/>
  <c r="L21" i="13"/>
  <c r="Q20" i="13"/>
  <c r="P20" i="13"/>
  <c r="O20" i="13"/>
  <c r="N20" i="13"/>
  <c r="M20" i="13"/>
  <c r="L20" i="13"/>
  <c r="Q19" i="13"/>
  <c r="P19" i="13"/>
  <c r="O19" i="13"/>
  <c r="N19" i="13"/>
  <c r="M19" i="13"/>
  <c r="L19" i="13"/>
  <c r="Q18" i="13"/>
  <c r="P18" i="13"/>
  <c r="O18" i="13"/>
  <c r="N18" i="13"/>
  <c r="M18" i="13"/>
  <c r="L18" i="13"/>
  <c r="Q17" i="13"/>
  <c r="P17" i="13"/>
  <c r="O17" i="13"/>
  <c r="N17" i="13"/>
  <c r="M17" i="13"/>
  <c r="L17" i="13"/>
  <c r="Q13" i="13"/>
  <c r="P13" i="13"/>
  <c r="O13" i="13"/>
  <c r="N13" i="13"/>
  <c r="M13" i="13"/>
  <c r="L13" i="13"/>
  <c r="Q12" i="13"/>
  <c r="P12" i="13"/>
  <c r="O12" i="13"/>
  <c r="N12" i="13"/>
  <c r="M12" i="13"/>
  <c r="L12" i="13"/>
  <c r="Q11" i="13"/>
  <c r="P11" i="13"/>
  <c r="O11" i="13"/>
  <c r="N11" i="13"/>
  <c r="M11" i="13"/>
  <c r="L11" i="13"/>
  <c r="Q10" i="13"/>
  <c r="P10" i="13"/>
  <c r="O10" i="13"/>
  <c r="N10" i="13"/>
  <c r="M10" i="13"/>
  <c r="L10" i="13"/>
  <c r="Q9" i="13"/>
  <c r="P9" i="13"/>
  <c r="O9" i="13"/>
  <c r="N9" i="13"/>
  <c r="M9" i="13"/>
  <c r="L9" i="13"/>
  <c r="Q8" i="13"/>
  <c r="P8" i="13"/>
  <c r="O8" i="13"/>
  <c r="N8" i="13"/>
  <c r="M8" i="13"/>
  <c r="L8" i="13"/>
  <c r="Q7" i="13"/>
  <c r="P7" i="13"/>
  <c r="O7" i="13"/>
  <c r="N7" i="13"/>
  <c r="M7" i="13"/>
  <c r="L7" i="13"/>
  <c r="Q6" i="13"/>
  <c r="P6" i="13"/>
  <c r="O6" i="13"/>
  <c r="N6" i="13"/>
  <c r="M6" i="13"/>
  <c r="L6" i="13"/>
  <c r="Q5" i="13"/>
  <c r="P5" i="13"/>
  <c r="O5" i="13"/>
  <c r="N5" i="13"/>
  <c r="M5" i="13"/>
  <c r="L5" i="13"/>
  <c r="Q4" i="13"/>
  <c r="P4" i="13"/>
  <c r="O4" i="13"/>
  <c r="N4" i="13"/>
  <c r="M4" i="13"/>
  <c r="L4" i="13"/>
  <c r="Q3" i="13"/>
  <c r="P3" i="13"/>
  <c r="O3" i="13"/>
  <c r="N3" i="13"/>
  <c r="M3" i="13"/>
  <c r="L3" i="13"/>
  <c r="Q2" i="13"/>
  <c r="P2" i="13"/>
  <c r="O2" i="13"/>
  <c r="N2" i="13"/>
  <c r="M2" i="13"/>
  <c r="L2" i="13"/>
  <c r="Q28" i="71"/>
  <c r="P28" i="71"/>
  <c r="O28" i="71"/>
  <c r="N28" i="71"/>
  <c r="M28" i="71"/>
  <c r="L28" i="71"/>
  <c r="Q27" i="71"/>
  <c r="P27" i="71"/>
  <c r="O27" i="71"/>
  <c r="N27" i="71"/>
  <c r="M27" i="71"/>
  <c r="L27" i="71"/>
  <c r="Q26" i="71"/>
  <c r="P26" i="71"/>
  <c r="O26" i="71"/>
  <c r="N26" i="71"/>
  <c r="M26" i="71"/>
  <c r="L26" i="71"/>
  <c r="Q25" i="71"/>
  <c r="P25" i="71"/>
  <c r="O25" i="71"/>
  <c r="N25" i="71"/>
  <c r="M25" i="71"/>
  <c r="L25" i="71"/>
  <c r="Q24" i="71"/>
  <c r="P24" i="71"/>
  <c r="O24" i="71"/>
  <c r="N24" i="71"/>
  <c r="M24" i="71"/>
  <c r="L24" i="71"/>
  <c r="Q23" i="71"/>
  <c r="P23" i="71"/>
  <c r="O23" i="71"/>
  <c r="N23" i="71"/>
  <c r="M23" i="71"/>
  <c r="L23" i="71"/>
  <c r="Q22" i="71"/>
  <c r="P22" i="71"/>
  <c r="O22" i="71"/>
  <c r="N22" i="71"/>
  <c r="M22" i="71"/>
  <c r="L22" i="71"/>
  <c r="Q21" i="71"/>
  <c r="P21" i="71"/>
  <c r="O21" i="71"/>
  <c r="N21" i="71"/>
  <c r="M21" i="71"/>
  <c r="L21" i="71"/>
  <c r="Q20" i="71"/>
  <c r="P20" i="71"/>
  <c r="O20" i="71"/>
  <c r="N20" i="71"/>
  <c r="M20" i="71"/>
  <c r="L20" i="71"/>
  <c r="Q19" i="71"/>
  <c r="P19" i="71"/>
  <c r="O19" i="71"/>
  <c r="N19" i="71"/>
  <c r="M19" i="71"/>
  <c r="L19" i="71"/>
  <c r="Q18" i="71"/>
  <c r="P18" i="71"/>
  <c r="O18" i="71"/>
  <c r="N18" i="71"/>
  <c r="M18" i="71"/>
  <c r="L18" i="71"/>
  <c r="Q17" i="71"/>
  <c r="P17" i="71"/>
  <c r="O17" i="71"/>
  <c r="N17" i="71"/>
  <c r="M17" i="71"/>
  <c r="L17" i="71"/>
  <c r="K17" i="71"/>
  <c r="Q13" i="71"/>
  <c r="P13" i="71"/>
  <c r="O13" i="71"/>
  <c r="N13" i="71"/>
  <c r="M13" i="71"/>
  <c r="L13" i="71"/>
  <c r="Q12" i="71"/>
  <c r="P12" i="71"/>
  <c r="O12" i="71"/>
  <c r="N12" i="71"/>
  <c r="M12" i="71"/>
  <c r="L12" i="71"/>
  <c r="Q11" i="71"/>
  <c r="P11" i="71"/>
  <c r="O11" i="71"/>
  <c r="N11" i="71"/>
  <c r="M11" i="71"/>
  <c r="L11" i="71"/>
  <c r="Q10" i="71"/>
  <c r="P10" i="71"/>
  <c r="O10" i="71"/>
  <c r="N10" i="71"/>
  <c r="M10" i="71"/>
  <c r="L10" i="71"/>
  <c r="Q9" i="71"/>
  <c r="P9" i="71"/>
  <c r="O9" i="71"/>
  <c r="N9" i="71"/>
  <c r="M9" i="71"/>
  <c r="L9" i="71"/>
  <c r="Q8" i="71"/>
  <c r="P8" i="71"/>
  <c r="O8" i="71"/>
  <c r="N8" i="71"/>
  <c r="M8" i="71"/>
  <c r="L8" i="71"/>
  <c r="Q7" i="71"/>
  <c r="P7" i="71"/>
  <c r="O7" i="71"/>
  <c r="N7" i="71"/>
  <c r="M7" i="71"/>
  <c r="L7" i="71"/>
  <c r="Q6" i="71"/>
  <c r="P6" i="71"/>
  <c r="O6" i="71"/>
  <c r="N6" i="71"/>
  <c r="R6" i="71" s="1"/>
  <c r="Y6" i="71" s="1"/>
  <c r="M6" i="71"/>
  <c r="L6" i="71"/>
  <c r="Q5" i="71"/>
  <c r="P5" i="71"/>
  <c r="O5" i="71"/>
  <c r="N5" i="71"/>
  <c r="M5" i="71"/>
  <c r="L5" i="71"/>
  <c r="Q4" i="71"/>
  <c r="P4" i="71"/>
  <c r="O4" i="71"/>
  <c r="N4" i="71"/>
  <c r="M4" i="71"/>
  <c r="L4" i="71"/>
  <c r="Q3" i="71"/>
  <c r="P3" i="71"/>
  <c r="O3" i="71"/>
  <c r="N3" i="71"/>
  <c r="M3" i="71"/>
  <c r="L3" i="71"/>
  <c r="Q2" i="71"/>
  <c r="P2" i="71"/>
  <c r="O2" i="71"/>
  <c r="N2" i="71"/>
  <c r="M2" i="71"/>
  <c r="L2" i="71"/>
  <c r="K2" i="71"/>
  <c r="Q28" i="53"/>
  <c r="P28" i="53"/>
  <c r="O28" i="53"/>
  <c r="N28" i="53"/>
  <c r="M28" i="53"/>
  <c r="L28" i="53"/>
  <c r="Q27" i="53"/>
  <c r="P27" i="53"/>
  <c r="O27" i="53"/>
  <c r="N27" i="53"/>
  <c r="M27" i="53"/>
  <c r="L27" i="53"/>
  <c r="Q26" i="53"/>
  <c r="P26" i="53"/>
  <c r="O26" i="53"/>
  <c r="N26" i="53"/>
  <c r="M26" i="53"/>
  <c r="L26" i="53"/>
  <c r="Q25" i="53"/>
  <c r="P25" i="53"/>
  <c r="O25" i="53"/>
  <c r="N25" i="53"/>
  <c r="M25" i="53"/>
  <c r="L25" i="53"/>
  <c r="Q24" i="53"/>
  <c r="P24" i="53"/>
  <c r="O24" i="53"/>
  <c r="N24" i="53"/>
  <c r="M24" i="53"/>
  <c r="L24" i="53"/>
  <c r="Q23" i="53"/>
  <c r="P23" i="53"/>
  <c r="O23" i="53"/>
  <c r="N23" i="53"/>
  <c r="M23" i="53"/>
  <c r="R23" i="53" s="1"/>
  <c r="W23" i="53" s="1"/>
  <c r="L23" i="53"/>
  <c r="Q22" i="53"/>
  <c r="P22" i="53"/>
  <c r="O22" i="53"/>
  <c r="N22" i="53"/>
  <c r="M22" i="53"/>
  <c r="L22" i="53"/>
  <c r="Q21" i="53"/>
  <c r="P21" i="53"/>
  <c r="O21" i="53"/>
  <c r="N21" i="53"/>
  <c r="M21" i="53"/>
  <c r="L21" i="53"/>
  <c r="Q20" i="53"/>
  <c r="P20" i="53"/>
  <c r="O20" i="53"/>
  <c r="N20" i="53"/>
  <c r="M20" i="53"/>
  <c r="L20" i="53"/>
  <c r="Q19" i="53"/>
  <c r="P19" i="53"/>
  <c r="O19" i="53"/>
  <c r="N19" i="53"/>
  <c r="M19" i="53"/>
  <c r="L19" i="53"/>
  <c r="Q18" i="53"/>
  <c r="P18" i="53"/>
  <c r="O18" i="53"/>
  <c r="N18" i="53"/>
  <c r="M18" i="53"/>
  <c r="L18" i="53"/>
  <c r="Q17" i="53"/>
  <c r="P17" i="53"/>
  <c r="O17" i="53"/>
  <c r="N17" i="53"/>
  <c r="M17" i="53"/>
  <c r="L17" i="53"/>
  <c r="Q13" i="53"/>
  <c r="P13" i="53"/>
  <c r="O13" i="53"/>
  <c r="N13" i="53"/>
  <c r="M13" i="53"/>
  <c r="Q12" i="53"/>
  <c r="P12" i="53"/>
  <c r="O12" i="53"/>
  <c r="N12" i="53"/>
  <c r="M12" i="53"/>
  <c r="Q11" i="53"/>
  <c r="P11" i="53"/>
  <c r="O11" i="53"/>
  <c r="N11" i="53"/>
  <c r="M11" i="53"/>
  <c r="Q10" i="53"/>
  <c r="P10" i="53"/>
  <c r="O10" i="53"/>
  <c r="N10" i="53"/>
  <c r="M10" i="53"/>
  <c r="Q9" i="53"/>
  <c r="P9" i="53"/>
  <c r="O9" i="53"/>
  <c r="N9" i="53"/>
  <c r="M9" i="53"/>
  <c r="Q8" i="53"/>
  <c r="P8" i="53"/>
  <c r="O8" i="53"/>
  <c r="N8" i="53"/>
  <c r="M8" i="53"/>
  <c r="Q7" i="53"/>
  <c r="P7" i="53"/>
  <c r="O7" i="53"/>
  <c r="N7" i="53"/>
  <c r="M7" i="53"/>
  <c r="Q6" i="53"/>
  <c r="P6" i="53"/>
  <c r="O6" i="53"/>
  <c r="N6" i="53"/>
  <c r="M6" i="53"/>
  <c r="Q5" i="53"/>
  <c r="P5" i="53"/>
  <c r="O5" i="53"/>
  <c r="N5" i="53"/>
  <c r="M5" i="53"/>
  <c r="Q4" i="53"/>
  <c r="P4" i="53"/>
  <c r="O4" i="53"/>
  <c r="N4" i="53"/>
  <c r="M4" i="53"/>
  <c r="Q3" i="53"/>
  <c r="P3" i="53"/>
  <c r="O3" i="53"/>
  <c r="N3" i="53"/>
  <c r="M3" i="53"/>
  <c r="Q2" i="53"/>
  <c r="P2" i="53"/>
  <c r="O2" i="53"/>
  <c r="N2" i="53"/>
  <c r="M2" i="53"/>
  <c r="Q28" i="11"/>
  <c r="P28" i="11"/>
  <c r="O28" i="11"/>
  <c r="N28" i="11"/>
  <c r="M28" i="11"/>
  <c r="L28" i="11"/>
  <c r="Q27" i="11"/>
  <c r="P27" i="11"/>
  <c r="O27" i="11"/>
  <c r="N27" i="11"/>
  <c r="M27" i="11"/>
  <c r="L27" i="11"/>
  <c r="Q26" i="11"/>
  <c r="P26" i="11"/>
  <c r="O26" i="11"/>
  <c r="N26" i="11"/>
  <c r="M26" i="11"/>
  <c r="L26" i="11"/>
  <c r="Q25" i="11"/>
  <c r="P25" i="11"/>
  <c r="O25" i="11"/>
  <c r="N25" i="11"/>
  <c r="M25" i="11"/>
  <c r="L25" i="11"/>
  <c r="Q24" i="11"/>
  <c r="P24" i="11"/>
  <c r="O24" i="11"/>
  <c r="N24" i="11"/>
  <c r="M24" i="11"/>
  <c r="L24" i="11"/>
  <c r="Q23" i="11"/>
  <c r="P23" i="11"/>
  <c r="O23" i="11"/>
  <c r="N23" i="11"/>
  <c r="M23" i="11"/>
  <c r="L23" i="11"/>
  <c r="Q22" i="11"/>
  <c r="P22" i="11"/>
  <c r="O22" i="11"/>
  <c r="N22" i="11"/>
  <c r="M22" i="11"/>
  <c r="L22" i="11"/>
  <c r="Q21" i="11"/>
  <c r="P21" i="11"/>
  <c r="O21" i="11"/>
  <c r="N21" i="11"/>
  <c r="M21" i="11"/>
  <c r="L21" i="11"/>
  <c r="Q20" i="11"/>
  <c r="P20" i="11"/>
  <c r="O20" i="11"/>
  <c r="N20" i="11"/>
  <c r="M20" i="11"/>
  <c r="L20" i="11"/>
  <c r="Q19" i="11"/>
  <c r="P19" i="11"/>
  <c r="O19" i="11"/>
  <c r="N19" i="11"/>
  <c r="M19" i="11"/>
  <c r="L19" i="11"/>
  <c r="Q18" i="11"/>
  <c r="P18" i="11"/>
  <c r="O18" i="11"/>
  <c r="N18" i="11"/>
  <c r="M18" i="11"/>
  <c r="L18" i="11"/>
  <c r="Q17" i="11"/>
  <c r="P17" i="11"/>
  <c r="O17" i="11"/>
  <c r="N17" i="11"/>
  <c r="M17" i="11"/>
  <c r="L17" i="11"/>
  <c r="Q13" i="11"/>
  <c r="P13" i="11"/>
  <c r="O13" i="11"/>
  <c r="N13" i="11"/>
  <c r="M13" i="11"/>
  <c r="Q12" i="11"/>
  <c r="P12" i="11"/>
  <c r="O12" i="11"/>
  <c r="N12" i="11"/>
  <c r="M12" i="11"/>
  <c r="D12" i="11"/>
  <c r="N7" i="119" s="1"/>
  <c r="Q11" i="11"/>
  <c r="P11" i="11"/>
  <c r="O11" i="11"/>
  <c r="N11" i="11"/>
  <c r="M11" i="11"/>
  <c r="D11" i="11"/>
  <c r="M7" i="119" s="1"/>
  <c r="Q10" i="11"/>
  <c r="P10" i="11"/>
  <c r="O10" i="11"/>
  <c r="N10" i="11"/>
  <c r="M10" i="11"/>
  <c r="D10" i="11"/>
  <c r="L7" i="119" s="1"/>
  <c r="Q9" i="11"/>
  <c r="P9" i="11"/>
  <c r="O9" i="11"/>
  <c r="N9" i="11"/>
  <c r="M9" i="11"/>
  <c r="D9" i="11"/>
  <c r="K7" i="119" s="1"/>
  <c r="Q8" i="11"/>
  <c r="P8" i="11"/>
  <c r="O8" i="11"/>
  <c r="N8" i="11"/>
  <c r="M8" i="11"/>
  <c r="R8" i="11" s="1"/>
  <c r="D8" i="11"/>
  <c r="J7" i="119" s="1"/>
  <c r="Q7" i="11"/>
  <c r="P7" i="11"/>
  <c r="O7" i="11"/>
  <c r="N7" i="11"/>
  <c r="M7" i="11"/>
  <c r="D7" i="11"/>
  <c r="I7" i="119" s="1"/>
  <c r="Q6" i="11"/>
  <c r="P6" i="11"/>
  <c r="O6" i="11"/>
  <c r="N6" i="11"/>
  <c r="M6" i="11"/>
  <c r="D6" i="11"/>
  <c r="H7" i="119" s="1"/>
  <c r="Q5" i="11"/>
  <c r="P5" i="11"/>
  <c r="O5" i="11"/>
  <c r="N5" i="11"/>
  <c r="M5" i="11"/>
  <c r="D5" i="11"/>
  <c r="G7" i="119" s="1"/>
  <c r="Q4" i="11"/>
  <c r="P4" i="11"/>
  <c r="O4" i="11"/>
  <c r="N4" i="11"/>
  <c r="M4" i="11"/>
  <c r="R4" i="11" s="1"/>
  <c r="D4" i="11"/>
  <c r="F7" i="119" s="1"/>
  <c r="Q3" i="11"/>
  <c r="P3" i="11"/>
  <c r="O3" i="11"/>
  <c r="N3" i="11"/>
  <c r="M3" i="11"/>
  <c r="D3" i="11"/>
  <c r="E7" i="119" s="1"/>
  <c r="Q2" i="11"/>
  <c r="P2" i="11"/>
  <c r="O2" i="11"/>
  <c r="N2" i="11"/>
  <c r="M2" i="11"/>
  <c r="D2" i="11"/>
  <c r="D7" i="119" s="1"/>
  <c r="Q28" i="10"/>
  <c r="P28" i="10"/>
  <c r="O28" i="10"/>
  <c r="N28" i="10"/>
  <c r="M28" i="10"/>
  <c r="L28" i="10"/>
  <c r="Q27" i="10"/>
  <c r="P27" i="10"/>
  <c r="O27" i="10"/>
  <c r="N27" i="10"/>
  <c r="M27" i="10"/>
  <c r="L27" i="10"/>
  <c r="Q26" i="10"/>
  <c r="P26" i="10"/>
  <c r="O26" i="10"/>
  <c r="N26" i="10"/>
  <c r="M26" i="10"/>
  <c r="L26" i="10"/>
  <c r="Q25" i="10"/>
  <c r="P25" i="10"/>
  <c r="O25" i="10"/>
  <c r="N25" i="10"/>
  <c r="M25" i="10"/>
  <c r="L25" i="10"/>
  <c r="Q24" i="10"/>
  <c r="P24" i="10"/>
  <c r="O24" i="10"/>
  <c r="N24" i="10"/>
  <c r="M24" i="10"/>
  <c r="L24" i="10"/>
  <c r="Q23" i="10"/>
  <c r="P23" i="10"/>
  <c r="O23" i="10"/>
  <c r="N23" i="10"/>
  <c r="M23" i="10"/>
  <c r="L23" i="10"/>
  <c r="Q22" i="10"/>
  <c r="P22" i="10"/>
  <c r="O22" i="10"/>
  <c r="N22" i="10"/>
  <c r="M22" i="10"/>
  <c r="L22" i="10"/>
  <c r="Q21" i="10"/>
  <c r="P21" i="10"/>
  <c r="O21" i="10"/>
  <c r="N21" i="10"/>
  <c r="M21" i="10"/>
  <c r="L21" i="10"/>
  <c r="Q20" i="10"/>
  <c r="P20" i="10"/>
  <c r="O20" i="10"/>
  <c r="N20" i="10"/>
  <c r="M20" i="10"/>
  <c r="L20" i="10"/>
  <c r="Q19" i="10"/>
  <c r="P19" i="10"/>
  <c r="O19" i="10"/>
  <c r="N19" i="10"/>
  <c r="M19" i="10"/>
  <c r="L19" i="10"/>
  <c r="Q18" i="10"/>
  <c r="P18" i="10"/>
  <c r="O18" i="10"/>
  <c r="N18" i="10"/>
  <c r="M18" i="10"/>
  <c r="L18" i="10"/>
  <c r="Q17" i="10"/>
  <c r="P17" i="10"/>
  <c r="O17" i="10"/>
  <c r="N17" i="10"/>
  <c r="M17" i="10"/>
  <c r="L17" i="10"/>
  <c r="Q13" i="10"/>
  <c r="P13" i="10"/>
  <c r="O13" i="10"/>
  <c r="N13" i="10"/>
  <c r="M13" i="10"/>
  <c r="L13" i="10"/>
  <c r="Q12" i="10"/>
  <c r="P12" i="10"/>
  <c r="O12" i="10"/>
  <c r="N12" i="10"/>
  <c r="M12" i="10"/>
  <c r="L12" i="10"/>
  <c r="Q11" i="10"/>
  <c r="P11" i="10"/>
  <c r="O11" i="10"/>
  <c r="N11" i="10"/>
  <c r="M11" i="10"/>
  <c r="L11" i="10"/>
  <c r="Q10" i="10"/>
  <c r="P10" i="10"/>
  <c r="O10" i="10"/>
  <c r="N10" i="10"/>
  <c r="M10" i="10"/>
  <c r="L10" i="10"/>
  <c r="Q9" i="10"/>
  <c r="P9" i="10"/>
  <c r="O9" i="10"/>
  <c r="N9" i="10"/>
  <c r="M9" i="10"/>
  <c r="L9" i="10"/>
  <c r="Q8" i="10"/>
  <c r="P8" i="10"/>
  <c r="O8" i="10"/>
  <c r="N8" i="10"/>
  <c r="M8" i="10"/>
  <c r="L8" i="10"/>
  <c r="Q7" i="10"/>
  <c r="P7" i="10"/>
  <c r="O7" i="10"/>
  <c r="N7" i="10"/>
  <c r="M7" i="10"/>
  <c r="L7" i="10"/>
  <c r="Q6" i="10"/>
  <c r="P6" i="10"/>
  <c r="O6" i="10"/>
  <c r="N6" i="10"/>
  <c r="M6" i="10"/>
  <c r="L6" i="10"/>
  <c r="Q5" i="10"/>
  <c r="P5" i="10"/>
  <c r="O5" i="10"/>
  <c r="N5" i="10"/>
  <c r="M5" i="10"/>
  <c r="L5" i="10"/>
  <c r="Q4" i="10"/>
  <c r="P4" i="10"/>
  <c r="O4" i="10"/>
  <c r="N4" i="10"/>
  <c r="M4" i="10"/>
  <c r="L4" i="10"/>
  <c r="Q3" i="10"/>
  <c r="P3" i="10"/>
  <c r="O3" i="10"/>
  <c r="N3" i="10"/>
  <c r="M3" i="10"/>
  <c r="L3" i="10"/>
  <c r="Q2" i="10"/>
  <c r="P2" i="10"/>
  <c r="O2" i="10"/>
  <c r="N2" i="10"/>
  <c r="M2" i="10"/>
  <c r="L2" i="10"/>
  <c r="Q28" i="8"/>
  <c r="P28" i="8"/>
  <c r="O28" i="8"/>
  <c r="N28" i="8"/>
  <c r="M28" i="8"/>
  <c r="Q27" i="8"/>
  <c r="P27" i="8"/>
  <c r="O27" i="8"/>
  <c r="N27" i="8"/>
  <c r="M27" i="8"/>
  <c r="L27" i="8"/>
  <c r="Q26" i="8"/>
  <c r="P26" i="8"/>
  <c r="O26" i="8"/>
  <c r="N26" i="8"/>
  <c r="M26" i="8"/>
  <c r="L26" i="8"/>
  <c r="Q25" i="8"/>
  <c r="P25" i="8"/>
  <c r="O25" i="8"/>
  <c r="N25" i="8"/>
  <c r="M25" i="8"/>
  <c r="L25" i="8"/>
  <c r="Q24" i="8"/>
  <c r="P24" i="8"/>
  <c r="O24" i="8"/>
  <c r="N24" i="8"/>
  <c r="M24" i="8"/>
  <c r="L24" i="8"/>
  <c r="Q23" i="8"/>
  <c r="P23" i="8"/>
  <c r="O23" i="8"/>
  <c r="N23" i="8"/>
  <c r="M23" i="8"/>
  <c r="L23" i="8"/>
  <c r="Q22" i="8"/>
  <c r="P22" i="8"/>
  <c r="O22" i="8"/>
  <c r="N22" i="8"/>
  <c r="M22" i="8"/>
  <c r="L22" i="8"/>
  <c r="Q21" i="8"/>
  <c r="P21" i="8"/>
  <c r="O21" i="8"/>
  <c r="N21" i="8"/>
  <c r="M21" i="8"/>
  <c r="L21" i="8"/>
  <c r="Q20" i="8"/>
  <c r="P20" i="8"/>
  <c r="O20" i="8"/>
  <c r="N20" i="8"/>
  <c r="M20" i="8"/>
  <c r="L20" i="8"/>
  <c r="Q19" i="8"/>
  <c r="P19" i="8"/>
  <c r="O19" i="8"/>
  <c r="N19" i="8"/>
  <c r="M19" i="8"/>
  <c r="R19" i="8" s="1"/>
  <c r="L19" i="8"/>
  <c r="V19" i="8" s="1"/>
  <c r="Q18" i="8"/>
  <c r="P18" i="8"/>
  <c r="O18" i="8"/>
  <c r="N18" i="8"/>
  <c r="M18" i="8"/>
  <c r="L18" i="8"/>
  <c r="Q17" i="8"/>
  <c r="P17" i="8"/>
  <c r="O17" i="8"/>
  <c r="N17" i="8"/>
  <c r="M17" i="8"/>
  <c r="L17" i="8"/>
  <c r="Q13" i="8"/>
  <c r="P13" i="8"/>
  <c r="O13" i="8"/>
  <c r="N13" i="8"/>
  <c r="M13" i="8"/>
  <c r="Q12" i="8"/>
  <c r="P12" i="8"/>
  <c r="O12" i="8"/>
  <c r="N12" i="8"/>
  <c r="M12" i="8"/>
  <c r="L12" i="8"/>
  <c r="Q11" i="8"/>
  <c r="P11" i="8"/>
  <c r="O11" i="8"/>
  <c r="N11" i="8"/>
  <c r="M11" i="8"/>
  <c r="L11" i="8"/>
  <c r="Q10" i="8"/>
  <c r="P10" i="8"/>
  <c r="O10" i="8"/>
  <c r="N10" i="8"/>
  <c r="M10" i="8"/>
  <c r="L10" i="8"/>
  <c r="Q9" i="8"/>
  <c r="P9" i="8"/>
  <c r="O9" i="8"/>
  <c r="N9" i="8"/>
  <c r="M9" i="8"/>
  <c r="L9" i="8"/>
  <c r="Q8" i="8"/>
  <c r="P8" i="8"/>
  <c r="O8" i="8"/>
  <c r="N8" i="8"/>
  <c r="M8" i="8"/>
  <c r="L8" i="8"/>
  <c r="Q7" i="8"/>
  <c r="P7" i="8"/>
  <c r="O7" i="8"/>
  <c r="N7" i="8"/>
  <c r="M7" i="8"/>
  <c r="L7" i="8"/>
  <c r="Q6" i="8"/>
  <c r="P6" i="8"/>
  <c r="O6" i="8"/>
  <c r="N6" i="8"/>
  <c r="M6" i="8"/>
  <c r="L6" i="8"/>
  <c r="Q5" i="8"/>
  <c r="P5" i="8"/>
  <c r="O5" i="8"/>
  <c r="N5" i="8"/>
  <c r="M5" i="8"/>
  <c r="L5" i="8"/>
  <c r="Q4" i="8"/>
  <c r="P4" i="8"/>
  <c r="O4" i="8"/>
  <c r="N4" i="8"/>
  <c r="M4" i="8"/>
  <c r="L4" i="8"/>
  <c r="Q3" i="8"/>
  <c r="P3" i="8"/>
  <c r="O3" i="8"/>
  <c r="N3" i="8"/>
  <c r="M3" i="8"/>
  <c r="L3" i="8"/>
  <c r="Q2" i="8"/>
  <c r="P2" i="8"/>
  <c r="O2" i="8"/>
  <c r="N2" i="8"/>
  <c r="M2" i="8"/>
  <c r="L2" i="8"/>
  <c r="Q28" i="6"/>
  <c r="P28" i="6"/>
  <c r="O28" i="6"/>
  <c r="N28" i="6"/>
  <c r="M28" i="6"/>
  <c r="L28" i="6"/>
  <c r="Q27" i="6"/>
  <c r="P27" i="6"/>
  <c r="O27" i="6"/>
  <c r="N27" i="6"/>
  <c r="M27" i="6"/>
  <c r="R27" i="6" s="1"/>
  <c r="L27" i="6"/>
  <c r="V27" i="6" s="1"/>
  <c r="Q26" i="6"/>
  <c r="P26" i="6"/>
  <c r="O26" i="6"/>
  <c r="N26" i="6"/>
  <c r="M26" i="6"/>
  <c r="L26" i="6"/>
  <c r="Q25" i="6"/>
  <c r="P25" i="6"/>
  <c r="O25" i="6"/>
  <c r="N25" i="6"/>
  <c r="M25" i="6"/>
  <c r="L25" i="6"/>
  <c r="Q24" i="6"/>
  <c r="P24" i="6"/>
  <c r="O24" i="6"/>
  <c r="N24" i="6"/>
  <c r="M24" i="6"/>
  <c r="R24" i="6" s="1"/>
  <c r="L24" i="6"/>
  <c r="Q23" i="6"/>
  <c r="P23" i="6"/>
  <c r="O23" i="6"/>
  <c r="N23" i="6"/>
  <c r="M23" i="6"/>
  <c r="L23" i="6"/>
  <c r="Q22" i="6"/>
  <c r="P22" i="6"/>
  <c r="O22" i="6"/>
  <c r="N22" i="6"/>
  <c r="M22" i="6"/>
  <c r="L22" i="6"/>
  <c r="Q21" i="6"/>
  <c r="P21" i="6"/>
  <c r="O21" i="6"/>
  <c r="N21" i="6"/>
  <c r="M21" i="6"/>
  <c r="L21" i="6"/>
  <c r="Q20" i="6"/>
  <c r="P20" i="6"/>
  <c r="O20" i="6"/>
  <c r="N20" i="6"/>
  <c r="M20" i="6"/>
  <c r="L20" i="6"/>
  <c r="Q19" i="6"/>
  <c r="P19" i="6"/>
  <c r="O19" i="6"/>
  <c r="N19" i="6"/>
  <c r="M19" i="6"/>
  <c r="R19" i="6" s="1"/>
  <c r="U19" i="6" s="1"/>
  <c r="L19" i="6"/>
  <c r="V19" i="6" s="1"/>
  <c r="Q18" i="6"/>
  <c r="P18" i="6"/>
  <c r="O18" i="6"/>
  <c r="N18" i="6"/>
  <c r="M18" i="6"/>
  <c r="L18" i="6"/>
  <c r="Q17" i="6"/>
  <c r="P17" i="6"/>
  <c r="O17" i="6"/>
  <c r="N17" i="6"/>
  <c r="M17" i="6"/>
  <c r="L17" i="6"/>
  <c r="K17" i="6"/>
  <c r="Q13" i="6"/>
  <c r="P13" i="6"/>
  <c r="O13" i="6"/>
  <c r="N13" i="6"/>
  <c r="M13" i="6"/>
  <c r="L13" i="6"/>
  <c r="Q12" i="6"/>
  <c r="P12" i="6"/>
  <c r="O12" i="6"/>
  <c r="N12" i="6"/>
  <c r="M12" i="6"/>
  <c r="L12" i="6"/>
  <c r="Q11" i="6"/>
  <c r="P11" i="6"/>
  <c r="O11" i="6"/>
  <c r="N11" i="6"/>
  <c r="M11" i="6"/>
  <c r="L11" i="6"/>
  <c r="Q10" i="6"/>
  <c r="P10" i="6"/>
  <c r="O10" i="6"/>
  <c r="N10" i="6"/>
  <c r="M10" i="6"/>
  <c r="L10" i="6"/>
  <c r="Q9" i="6"/>
  <c r="P9" i="6"/>
  <c r="O9" i="6"/>
  <c r="N9" i="6"/>
  <c r="M9" i="6"/>
  <c r="L9" i="6"/>
  <c r="Q8" i="6"/>
  <c r="P8" i="6"/>
  <c r="O8" i="6"/>
  <c r="N8" i="6"/>
  <c r="M8" i="6"/>
  <c r="R8" i="6" s="1"/>
  <c r="L8" i="6"/>
  <c r="Q7" i="6"/>
  <c r="P7" i="6"/>
  <c r="O7" i="6"/>
  <c r="N7" i="6"/>
  <c r="M7" i="6"/>
  <c r="R7" i="6" s="1"/>
  <c r="Y7" i="6" s="1"/>
  <c r="L7" i="6"/>
  <c r="Q6" i="6"/>
  <c r="P6" i="6"/>
  <c r="O6" i="6"/>
  <c r="N6" i="6"/>
  <c r="M6" i="6"/>
  <c r="L6" i="6"/>
  <c r="Q5" i="6"/>
  <c r="P5" i="6"/>
  <c r="O5" i="6"/>
  <c r="N5" i="6"/>
  <c r="M5" i="6"/>
  <c r="L5" i="6"/>
  <c r="Q4" i="6"/>
  <c r="P4" i="6"/>
  <c r="O4" i="6"/>
  <c r="N4" i="6"/>
  <c r="M4" i="6"/>
  <c r="L4" i="6"/>
  <c r="Q3" i="6"/>
  <c r="P3" i="6"/>
  <c r="O3" i="6"/>
  <c r="N3" i="6"/>
  <c r="M3" i="6"/>
  <c r="L3" i="6"/>
  <c r="Q2" i="6"/>
  <c r="P2" i="6"/>
  <c r="O2" i="6"/>
  <c r="N2" i="6"/>
  <c r="M2" i="6"/>
  <c r="L2" i="6"/>
  <c r="K2" i="6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3" i="1"/>
  <c r="P13" i="1"/>
  <c r="O13" i="1"/>
  <c r="N13" i="1"/>
  <c r="M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L6" i="1"/>
  <c r="Q5" i="1"/>
  <c r="P5" i="1"/>
  <c r="O5" i="1"/>
  <c r="N5" i="1"/>
  <c r="M5" i="1"/>
  <c r="L5" i="1"/>
  <c r="Q4" i="1"/>
  <c r="P4" i="1"/>
  <c r="O4" i="1"/>
  <c r="N4" i="1"/>
  <c r="M4" i="1"/>
  <c r="L4" i="1"/>
  <c r="Q3" i="1"/>
  <c r="P3" i="1"/>
  <c r="O3" i="1"/>
  <c r="N3" i="1"/>
  <c r="M3" i="1"/>
  <c r="L3" i="1"/>
  <c r="Q2" i="1"/>
  <c r="P2" i="1"/>
  <c r="O2" i="1"/>
  <c r="N2" i="1"/>
  <c r="M2" i="1"/>
  <c r="L2" i="1"/>
  <c r="I19" i="57"/>
  <c r="R3" i="68" l="1"/>
  <c r="R22" i="57" s="1"/>
  <c r="R7" i="68"/>
  <c r="AA7" i="68" s="1"/>
  <c r="R22" i="10"/>
  <c r="Y19" i="98"/>
  <c r="Z19" i="98"/>
  <c r="AA19" i="98"/>
  <c r="X23" i="98"/>
  <c r="Z24" i="98"/>
  <c r="AA24" i="98"/>
  <c r="W24" i="98"/>
  <c r="X24" i="98"/>
  <c r="Y24" i="98"/>
  <c r="V24" i="98"/>
  <c r="V23" i="98"/>
  <c r="X28" i="98"/>
  <c r="W28" i="98"/>
  <c r="V28" i="98"/>
  <c r="Z28" i="98"/>
  <c r="AA28" i="98"/>
  <c r="V22" i="98"/>
  <c r="AA26" i="98"/>
  <c r="W23" i="98"/>
  <c r="X17" i="98"/>
  <c r="X21" i="98"/>
  <c r="X25" i="98"/>
  <c r="W22" i="98"/>
  <c r="Y18" i="98"/>
  <c r="W27" i="98"/>
  <c r="X19" i="98"/>
  <c r="Y17" i="98"/>
  <c r="Y21" i="98"/>
  <c r="Z17" i="98"/>
  <c r="Z25" i="98"/>
  <c r="AA25" i="98"/>
  <c r="R28" i="119"/>
  <c r="E28" i="119"/>
  <c r="P3" i="98"/>
  <c r="R3" i="98" s="1"/>
  <c r="W19" i="98"/>
  <c r="R21" i="98"/>
  <c r="Z21" i="98" s="1"/>
  <c r="P11" i="98"/>
  <c r="AC4" i="98"/>
  <c r="R23" i="98"/>
  <c r="Y23" i="98" s="1"/>
  <c r="R17" i="98"/>
  <c r="U17" i="98" s="1"/>
  <c r="W25" i="98"/>
  <c r="R27" i="98"/>
  <c r="AA27" i="98" s="1"/>
  <c r="Y28" i="98"/>
  <c r="O35" i="119"/>
  <c r="O36" i="119"/>
  <c r="R18" i="98"/>
  <c r="U18" i="98" s="1"/>
  <c r="O34" i="119"/>
  <c r="AC2" i="98"/>
  <c r="O37" i="119"/>
  <c r="R20" i="98"/>
  <c r="W20" i="98" s="1"/>
  <c r="O33" i="119"/>
  <c r="R26" i="98"/>
  <c r="O38" i="119"/>
  <c r="AC6" i="98"/>
  <c r="H28" i="119" s="1"/>
  <c r="H37" i="119" s="1"/>
  <c r="AC10" i="98"/>
  <c r="L28" i="119" s="1"/>
  <c r="R22" i="98"/>
  <c r="R10" i="94"/>
  <c r="R3" i="94"/>
  <c r="R22" i="94"/>
  <c r="R4" i="90"/>
  <c r="F26" i="57" s="1"/>
  <c r="R23" i="90"/>
  <c r="Z23" i="90" s="1"/>
  <c r="X21" i="65"/>
  <c r="X27" i="65"/>
  <c r="AA5" i="65"/>
  <c r="Z27" i="65"/>
  <c r="AA27" i="65"/>
  <c r="AA6" i="65"/>
  <c r="Z21" i="65"/>
  <c r="Z25" i="65"/>
  <c r="M23" i="57"/>
  <c r="Y17" i="65"/>
  <c r="U17" i="65"/>
  <c r="X17" i="65"/>
  <c r="Z17" i="65"/>
  <c r="W17" i="65"/>
  <c r="V17" i="65"/>
  <c r="AA21" i="65"/>
  <c r="X20" i="65"/>
  <c r="W11" i="65"/>
  <c r="V22" i="65"/>
  <c r="X28" i="65"/>
  <c r="W28" i="65"/>
  <c r="Y28" i="65"/>
  <c r="V28" i="65"/>
  <c r="Z28" i="65"/>
  <c r="X11" i="65"/>
  <c r="W18" i="65"/>
  <c r="Y11" i="65"/>
  <c r="X18" i="65"/>
  <c r="X22" i="65"/>
  <c r="V24" i="65"/>
  <c r="Z9" i="65"/>
  <c r="AA11" i="65"/>
  <c r="V4" i="65"/>
  <c r="J23" i="57"/>
  <c r="V12" i="65"/>
  <c r="W5" i="65"/>
  <c r="X5" i="65"/>
  <c r="G23" i="57"/>
  <c r="V5" i="65"/>
  <c r="AA9" i="65"/>
  <c r="W8" i="65"/>
  <c r="X4" i="65"/>
  <c r="Y27" i="65"/>
  <c r="W2" i="65"/>
  <c r="Z11" i="65"/>
  <c r="Z12" i="65"/>
  <c r="Y12" i="65"/>
  <c r="W12" i="65"/>
  <c r="AA12" i="65"/>
  <c r="X12" i="65"/>
  <c r="Y8" i="65"/>
  <c r="U19" i="65"/>
  <c r="V19" i="65"/>
  <c r="W19" i="65"/>
  <c r="X23" i="65"/>
  <c r="X9" i="65"/>
  <c r="Y9" i="65"/>
  <c r="Z5" i="65"/>
  <c r="AA20" i="65"/>
  <c r="W4" i="65"/>
  <c r="Z4" i="65"/>
  <c r="Z8" i="65"/>
  <c r="Y19" i="65"/>
  <c r="Y23" i="65"/>
  <c r="V20" i="65"/>
  <c r="U2" i="65"/>
  <c r="V6" i="65"/>
  <c r="Z19" i="65"/>
  <c r="Z23" i="65"/>
  <c r="V27" i="65"/>
  <c r="V9" i="65"/>
  <c r="AA19" i="65"/>
  <c r="AA23" i="65"/>
  <c r="W9" i="65"/>
  <c r="R11" i="65"/>
  <c r="V11" i="65"/>
  <c r="W23" i="65"/>
  <c r="R25" i="65"/>
  <c r="W25" i="65" s="1"/>
  <c r="R2" i="65"/>
  <c r="X2" i="65" s="1"/>
  <c r="R13" i="65"/>
  <c r="X13" i="65" s="1"/>
  <c r="R7" i="65"/>
  <c r="W7" i="65" s="1"/>
  <c r="AA17" i="65"/>
  <c r="F23" i="57"/>
  <c r="V13" i="65"/>
  <c r="R27" i="65"/>
  <c r="W27" i="65" s="1"/>
  <c r="R4" i="65"/>
  <c r="W21" i="65"/>
  <c r="R20" i="65"/>
  <c r="Y20" i="65" s="1"/>
  <c r="R3" i="65"/>
  <c r="AA3" i="65" s="1"/>
  <c r="Y5" i="65"/>
  <c r="AA28" i="65"/>
  <c r="K23" i="57"/>
  <c r="R8" i="65"/>
  <c r="V8" i="65" s="1"/>
  <c r="R18" i="65"/>
  <c r="R6" i="65"/>
  <c r="R22" i="65"/>
  <c r="R10" i="65"/>
  <c r="W10" i="65" s="1"/>
  <c r="X19" i="65"/>
  <c r="R24" i="65"/>
  <c r="N23" i="57"/>
  <c r="R28" i="68"/>
  <c r="Y28" i="68" s="1"/>
  <c r="U3" i="68"/>
  <c r="R8" i="62"/>
  <c r="U4" i="62"/>
  <c r="R22" i="62"/>
  <c r="R5" i="62"/>
  <c r="AA5" i="62" s="1"/>
  <c r="R28" i="62"/>
  <c r="V28" i="62" s="1"/>
  <c r="W11" i="50"/>
  <c r="V11" i="50"/>
  <c r="X11" i="50"/>
  <c r="M19" i="57"/>
  <c r="V5" i="50"/>
  <c r="Z18" i="50"/>
  <c r="AA18" i="50"/>
  <c r="X12" i="50"/>
  <c r="W19" i="50"/>
  <c r="V26" i="50"/>
  <c r="Y8" i="50"/>
  <c r="Y12" i="50"/>
  <c r="W22" i="50"/>
  <c r="W26" i="50"/>
  <c r="Z8" i="50"/>
  <c r="X22" i="50"/>
  <c r="X26" i="50"/>
  <c r="Y17" i="50"/>
  <c r="X18" i="50"/>
  <c r="Y18" i="50"/>
  <c r="W12" i="50"/>
  <c r="AA12" i="50"/>
  <c r="Y26" i="50"/>
  <c r="Z26" i="50"/>
  <c r="X2" i="50"/>
  <c r="X6" i="50"/>
  <c r="V20" i="50"/>
  <c r="AA22" i="50"/>
  <c r="AA26" i="50"/>
  <c r="W17" i="50"/>
  <c r="Z17" i="50"/>
  <c r="AA17" i="50"/>
  <c r="X17" i="50"/>
  <c r="Y2" i="50"/>
  <c r="Y6" i="50"/>
  <c r="V28" i="50"/>
  <c r="W8" i="50"/>
  <c r="Z2" i="50"/>
  <c r="Z6" i="50"/>
  <c r="X20" i="50"/>
  <c r="W27" i="50"/>
  <c r="AA2" i="50"/>
  <c r="AA6" i="50"/>
  <c r="Y20" i="50"/>
  <c r="X27" i="50"/>
  <c r="Z11" i="50"/>
  <c r="AA11" i="50"/>
  <c r="N19" i="57"/>
  <c r="V3" i="50"/>
  <c r="AA9" i="50"/>
  <c r="Z20" i="50"/>
  <c r="Y4" i="50"/>
  <c r="Z4" i="50"/>
  <c r="W3" i="50"/>
  <c r="U3" i="50"/>
  <c r="Z3" i="50"/>
  <c r="R19" i="57"/>
  <c r="AA3" i="50"/>
  <c r="E19" i="57"/>
  <c r="L19" i="57"/>
  <c r="AA20" i="50"/>
  <c r="Z27" i="50"/>
  <c r="W4" i="50"/>
  <c r="V17" i="50"/>
  <c r="W23" i="50"/>
  <c r="Y23" i="50"/>
  <c r="V23" i="50"/>
  <c r="Z23" i="50"/>
  <c r="X23" i="50"/>
  <c r="AA27" i="50"/>
  <c r="R9" i="50"/>
  <c r="R27" i="50"/>
  <c r="V27" i="50" s="1"/>
  <c r="W6" i="50"/>
  <c r="R8" i="50"/>
  <c r="J19" i="57" s="1"/>
  <c r="U17" i="50"/>
  <c r="W20" i="50"/>
  <c r="R22" i="50"/>
  <c r="Z22" i="50" s="1"/>
  <c r="F19" i="57"/>
  <c r="V8" i="50"/>
  <c r="G19" i="57"/>
  <c r="R10" i="50"/>
  <c r="Y10" i="50" s="1"/>
  <c r="R24" i="50"/>
  <c r="V24" i="50" s="1"/>
  <c r="R25" i="50"/>
  <c r="R13" i="50"/>
  <c r="X13" i="50" s="1"/>
  <c r="V2" i="50"/>
  <c r="Y11" i="50"/>
  <c r="R4" i="50"/>
  <c r="X4" i="50" s="1"/>
  <c r="R12" i="50"/>
  <c r="Z12" i="50" s="1"/>
  <c r="V12" i="50"/>
  <c r="R26" i="50"/>
  <c r="R28" i="50"/>
  <c r="AA28" i="50" s="1"/>
  <c r="W2" i="50"/>
  <c r="W18" i="50"/>
  <c r="H19" i="57"/>
  <c r="R5" i="50"/>
  <c r="R19" i="50"/>
  <c r="V19" i="50" s="1"/>
  <c r="AA23" i="50"/>
  <c r="U2" i="50"/>
  <c r="Q19" i="57"/>
  <c r="R23" i="29"/>
  <c r="V23" i="29" s="1"/>
  <c r="R25" i="29"/>
  <c r="R21" i="24"/>
  <c r="Z21" i="24" s="1"/>
  <c r="AA10" i="23"/>
  <c r="X26" i="23"/>
  <c r="V4" i="23"/>
  <c r="W4" i="23"/>
  <c r="N15" i="57"/>
  <c r="Z26" i="23"/>
  <c r="X4" i="23"/>
  <c r="W12" i="23"/>
  <c r="V19" i="23"/>
  <c r="AA26" i="23"/>
  <c r="Y4" i="23"/>
  <c r="X12" i="23"/>
  <c r="W19" i="23"/>
  <c r="W6" i="23"/>
  <c r="Y12" i="23"/>
  <c r="V5" i="23"/>
  <c r="AA12" i="23"/>
  <c r="Y2" i="23"/>
  <c r="AA11" i="23"/>
  <c r="X19" i="23"/>
  <c r="W5" i="23"/>
  <c r="Z27" i="23"/>
  <c r="W2" i="23"/>
  <c r="W17" i="23"/>
  <c r="X17" i="23"/>
  <c r="AA25" i="23"/>
  <c r="Z11" i="23"/>
  <c r="V20" i="23"/>
  <c r="AA4" i="23"/>
  <c r="W20" i="23"/>
  <c r="V24" i="23"/>
  <c r="W10" i="23"/>
  <c r="Y10" i="23"/>
  <c r="V3" i="23"/>
  <c r="Y7" i="23"/>
  <c r="X7" i="23"/>
  <c r="W7" i="23"/>
  <c r="I15" i="57"/>
  <c r="AA7" i="23"/>
  <c r="Z7" i="23"/>
  <c r="Z12" i="23"/>
  <c r="Y13" i="23"/>
  <c r="W28" i="23"/>
  <c r="V10" i="23"/>
  <c r="X24" i="23"/>
  <c r="Y21" i="23"/>
  <c r="X21" i="23"/>
  <c r="W21" i="23"/>
  <c r="AA21" i="23"/>
  <c r="Z21" i="23"/>
  <c r="Y25" i="23"/>
  <c r="X25" i="23"/>
  <c r="W25" i="23"/>
  <c r="V25" i="23"/>
  <c r="Y3" i="23"/>
  <c r="Z3" i="23"/>
  <c r="Y26" i="23"/>
  <c r="V6" i="23"/>
  <c r="Z20" i="23"/>
  <c r="Y24" i="23"/>
  <c r="X9" i="23"/>
  <c r="X23" i="23"/>
  <c r="Y9" i="23"/>
  <c r="R13" i="23"/>
  <c r="X13" i="23" s="1"/>
  <c r="Y23" i="23"/>
  <c r="R27" i="23"/>
  <c r="R2" i="23"/>
  <c r="Z9" i="23"/>
  <c r="Z23" i="23"/>
  <c r="R18" i="23"/>
  <c r="V18" i="23" s="1"/>
  <c r="Z25" i="23"/>
  <c r="K15" i="57"/>
  <c r="AA9" i="23"/>
  <c r="R6" i="23"/>
  <c r="X6" i="23" s="1"/>
  <c r="R8" i="23"/>
  <c r="AA8" i="23" s="1"/>
  <c r="U17" i="23"/>
  <c r="R22" i="23"/>
  <c r="V22" i="23" s="1"/>
  <c r="L15" i="57"/>
  <c r="R10" i="23"/>
  <c r="Z10" i="23" s="1"/>
  <c r="Y20" i="23"/>
  <c r="R12" i="23"/>
  <c r="V12" i="23"/>
  <c r="W26" i="23"/>
  <c r="R28" i="23"/>
  <c r="Y28" i="23" s="1"/>
  <c r="R3" i="23"/>
  <c r="X3" i="23" s="1"/>
  <c r="R17" i="23"/>
  <c r="AA17" i="23" s="1"/>
  <c r="V9" i="23"/>
  <c r="R11" i="23"/>
  <c r="R4" i="23"/>
  <c r="Z4" i="23" s="1"/>
  <c r="V23" i="23"/>
  <c r="AA23" i="23"/>
  <c r="R5" i="23"/>
  <c r="R19" i="23"/>
  <c r="AA26" i="19"/>
  <c r="Y3" i="19"/>
  <c r="X19" i="19"/>
  <c r="Z12" i="19"/>
  <c r="Y19" i="19"/>
  <c r="AA12" i="19"/>
  <c r="Z19" i="19"/>
  <c r="K13" i="57"/>
  <c r="V13" i="19"/>
  <c r="W22" i="19"/>
  <c r="Y22" i="19"/>
  <c r="AA18" i="19"/>
  <c r="U19" i="19"/>
  <c r="AA19" i="19"/>
  <c r="X23" i="19"/>
  <c r="W5" i="19"/>
  <c r="W9" i="19"/>
  <c r="W13" i="19"/>
  <c r="O13" i="57"/>
  <c r="Y13" i="19"/>
  <c r="AA13" i="19"/>
  <c r="Z13" i="19"/>
  <c r="X13" i="19"/>
  <c r="Y9" i="19"/>
  <c r="X20" i="19"/>
  <c r="X24" i="19"/>
  <c r="X7" i="19"/>
  <c r="Y7" i="19"/>
  <c r="V12" i="19"/>
  <c r="Y20" i="19"/>
  <c r="Z20" i="19"/>
  <c r="Z24" i="19"/>
  <c r="D13" i="57"/>
  <c r="L13" i="57"/>
  <c r="U17" i="19"/>
  <c r="AA20" i="19"/>
  <c r="AA24" i="19"/>
  <c r="V22" i="19"/>
  <c r="AA3" i="19"/>
  <c r="X10" i="19"/>
  <c r="W11" i="19"/>
  <c r="X3" i="19"/>
  <c r="X26" i="19"/>
  <c r="Z18" i="19"/>
  <c r="Y10" i="19"/>
  <c r="X17" i="19"/>
  <c r="W28" i="19"/>
  <c r="U3" i="19"/>
  <c r="R13" i="57"/>
  <c r="Z3" i="19"/>
  <c r="Z22" i="19"/>
  <c r="W8" i="19"/>
  <c r="Y8" i="19"/>
  <c r="Z10" i="19"/>
  <c r="Z26" i="19"/>
  <c r="AA22" i="19"/>
  <c r="X12" i="19"/>
  <c r="X2" i="19"/>
  <c r="V2" i="19"/>
  <c r="AA2" i="19"/>
  <c r="Z2" i="19"/>
  <c r="Y2" i="19"/>
  <c r="W2" i="19"/>
  <c r="V25" i="19"/>
  <c r="AA6" i="19"/>
  <c r="AA10" i="19"/>
  <c r="Z17" i="19"/>
  <c r="Y28" i="19"/>
  <c r="Y26" i="19"/>
  <c r="AA7" i="19"/>
  <c r="E13" i="57"/>
  <c r="I13" i="57"/>
  <c r="R4" i="19"/>
  <c r="AA4" i="19" s="1"/>
  <c r="R18" i="19"/>
  <c r="R6" i="19"/>
  <c r="Y6" i="19" s="1"/>
  <c r="R8" i="19"/>
  <c r="X8" i="19" s="1"/>
  <c r="R12" i="19"/>
  <c r="N13" i="57" s="1"/>
  <c r="W24" i="19"/>
  <c r="R17" i="19"/>
  <c r="V17" i="19" s="1"/>
  <c r="W26" i="19"/>
  <c r="R28" i="19"/>
  <c r="X28" i="19" s="1"/>
  <c r="V3" i="19"/>
  <c r="W3" i="19"/>
  <c r="R5" i="19"/>
  <c r="X5" i="19" s="1"/>
  <c r="V5" i="19"/>
  <c r="V7" i="19"/>
  <c r="W19" i="19"/>
  <c r="R21" i="19"/>
  <c r="Y21" i="19" s="1"/>
  <c r="R22" i="19"/>
  <c r="X22" i="19" s="1"/>
  <c r="W7" i="19"/>
  <c r="R9" i="19"/>
  <c r="V10" i="19"/>
  <c r="V9" i="19"/>
  <c r="R23" i="19"/>
  <c r="Y23" i="19" s="1"/>
  <c r="R11" i="19"/>
  <c r="R20" i="19"/>
  <c r="R25" i="19"/>
  <c r="W25" i="19" s="1"/>
  <c r="W10" i="19"/>
  <c r="Q13" i="57"/>
  <c r="U2" i="19"/>
  <c r="R11" i="15"/>
  <c r="Z38" i="13"/>
  <c r="AA42" i="13"/>
  <c r="R22" i="13"/>
  <c r="W22" i="13" s="1"/>
  <c r="W42" i="13"/>
  <c r="Z42" i="13"/>
  <c r="R4" i="71"/>
  <c r="H9" i="57"/>
  <c r="R2" i="71"/>
  <c r="Z2" i="71" s="1"/>
  <c r="R28" i="71"/>
  <c r="X28" i="71" s="1"/>
  <c r="R9" i="71"/>
  <c r="AA9" i="71" s="1"/>
  <c r="R26" i="53"/>
  <c r="Y26" i="53" s="1"/>
  <c r="N37" i="119"/>
  <c r="N34" i="119"/>
  <c r="N38" i="119"/>
  <c r="N36" i="119"/>
  <c r="N35" i="119"/>
  <c r="N33" i="119"/>
  <c r="N32" i="119"/>
  <c r="J36" i="119"/>
  <c r="J35" i="119"/>
  <c r="J33" i="119"/>
  <c r="J38" i="119"/>
  <c r="J34" i="119"/>
  <c r="J32" i="119"/>
  <c r="J37" i="119"/>
  <c r="G32" i="119"/>
  <c r="G36" i="119"/>
  <c r="G35" i="119"/>
  <c r="G38" i="119"/>
  <c r="G37" i="119"/>
  <c r="G33" i="119"/>
  <c r="G34" i="119"/>
  <c r="H32" i="119"/>
  <c r="H33" i="119"/>
  <c r="H34" i="119"/>
  <c r="H38" i="119"/>
  <c r="H36" i="119"/>
  <c r="H35" i="119"/>
  <c r="L37" i="119"/>
  <c r="L33" i="119"/>
  <c r="L36" i="119"/>
  <c r="L34" i="119"/>
  <c r="L38" i="119"/>
  <c r="L35" i="119"/>
  <c r="L32" i="119"/>
  <c r="E36" i="119"/>
  <c r="E33" i="119"/>
  <c r="E38" i="119"/>
  <c r="E35" i="119"/>
  <c r="E37" i="119"/>
  <c r="E34" i="119"/>
  <c r="E32" i="119"/>
  <c r="I38" i="119"/>
  <c r="I35" i="119"/>
  <c r="I37" i="119"/>
  <c r="I32" i="119"/>
  <c r="I36" i="119"/>
  <c r="I34" i="119"/>
  <c r="I33" i="119"/>
  <c r="M38" i="119"/>
  <c r="M35" i="119"/>
  <c r="M33" i="119"/>
  <c r="M34" i="119"/>
  <c r="M37" i="119"/>
  <c r="M36" i="119"/>
  <c r="M32" i="119"/>
  <c r="K34" i="119"/>
  <c r="K36" i="119"/>
  <c r="K32" i="119"/>
  <c r="K33" i="119"/>
  <c r="K35" i="119"/>
  <c r="K38" i="119"/>
  <c r="K37" i="119"/>
  <c r="R3" i="11"/>
  <c r="X3" i="11" s="1"/>
  <c r="R27" i="10"/>
  <c r="V27" i="10" s="1"/>
  <c r="M6" i="57"/>
  <c r="H6" i="57"/>
  <c r="L6" i="57"/>
  <c r="R2" i="10"/>
  <c r="Y2" i="10" s="1"/>
  <c r="R17" i="10"/>
  <c r="AA17" i="10" s="1"/>
  <c r="W19" i="8"/>
  <c r="U19" i="8"/>
  <c r="R17" i="8"/>
  <c r="R21" i="8"/>
  <c r="R2" i="8"/>
  <c r="R5" i="6"/>
  <c r="V5" i="6" s="1"/>
  <c r="W42" i="1"/>
  <c r="V22" i="10"/>
  <c r="R5" i="10"/>
  <c r="X5" i="10" s="1"/>
  <c r="R24" i="10"/>
  <c r="V24" i="10" s="1"/>
  <c r="R6" i="10"/>
  <c r="Y6" i="10" s="1"/>
  <c r="R10" i="10"/>
  <c r="Z10" i="10" s="1"/>
  <c r="R20" i="10"/>
  <c r="W20" i="10" s="1"/>
  <c r="R13" i="10"/>
  <c r="Z13" i="10" s="1"/>
  <c r="R11" i="10"/>
  <c r="V11" i="10" s="1"/>
  <c r="R18" i="10"/>
  <c r="AA18" i="10" s="1"/>
  <c r="V6" i="10"/>
  <c r="W6" i="10"/>
  <c r="X10" i="10"/>
  <c r="Y24" i="10"/>
  <c r="Z24" i="10"/>
  <c r="AA24" i="10"/>
  <c r="X24" i="10"/>
  <c r="X22" i="10"/>
  <c r="Y22" i="10"/>
  <c r="Z22" i="10"/>
  <c r="AA22" i="10"/>
  <c r="W22" i="10"/>
  <c r="R26" i="10"/>
  <c r="Z26" i="10" s="1"/>
  <c r="R12" i="10"/>
  <c r="X12" i="10" s="1"/>
  <c r="R28" i="10"/>
  <c r="W28" i="10" s="1"/>
  <c r="X6" i="10"/>
  <c r="R19" i="10"/>
  <c r="Y19" i="10" s="1"/>
  <c r="Y20" i="10"/>
  <c r="R3" i="10"/>
  <c r="V3" i="10" s="1"/>
  <c r="R4" i="10"/>
  <c r="F6" i="57" s="1"/>
  <c r="R8" i="10"/>
  <c r="Y8" i="10" s="1"/>
  <c r="R21" i="10"/>
  <c r="V21" i="10" s="1"/>
  <c r="R7" i="10"/>
  <c r="Z7" i="10" s="1"/>
  <c r="Z2" i="10"/>
  <c r="R23" i="10"/>
  <c r="R9" i="10"/>
  <c r="X9" i="10" s="1"/>
  <c r="R25" i="10"/>
  <c r="W25" i="10" s="1"/>
  <c r="R5" i="11"/>
  <c r="AA5" i="11" s="1"/>
  <c r="R9" i="11"/>
  <c r="W9" i="11" s="1"/>
  <c r="R7" i="11"/>
  <c r="AA7" i="11" s="1"/>
  <c r="R10" i="11"/>
  <c r="Y10" i="11" s="1"/>
  <c r="R18" i="11"/>
  <c r="Z18" i="11" s="1"/>
  <c r="R11" i="11"/>
  <c r="W11" i="11" s="1"/>
  <c r="R13" i="11"/>
  <c r="W13" i="11" s="1"/>
  <c r="R22" i="11"/>
  <c r="R6" i="11"/>
  <c r="R20" i="11"/>
  <c r="X20" i="11" s="1"/>
  <c r="L10" i="11"/>
  <c r="AA4" i="11"/>
  <c r="X4" i="11"/>
  <c r="Y4" i="11"/>
  <c r="Z22" i="11"/>
  <c r="Y8" i="11"/>
  <c r="R27" i="11"/>
  <c r="AA27" i="11" s="1"/>
  <c r="V22" i="11"/>
  <c r="W22" i="11"/>
  <c r="Y22" i="11"/>
  <c r="AA22" i="11"/>
  <c r="Z4" i="11"/>
  <c r="X8" i="11"/>
  <c r="V19" i="11"/>
  <c r="Z8" i="11"/>
  <c r="AA8" i="11"/>
  <c r="V20" i="11"/>
  <c r="Y20" i="11"/>
  <c r="Z2" i="11"/>
  <c r="X6" i="11"/>
  <c r="AA20" i="11"/>
  <c r="Y6" i="11"/>
  <c r="Z6" i="11"/>
  <c r="AA6" i="11"/>
  <c r="AA17" i="11"/>
  <c r="AA13" i="11"/>
  <c r="Z13" i="11"/>
  <c r="X13" i="11"/>
  <c r="Y13" i="11"/>
  <c r="W2" i="11"/>
  <c r="R24" i="11"/>
  <c r="Z24" i="11" s="1"/>
  <c r="Z20" i="11"/>
  <c r="X22" i="11"/>
  <c r="R26" i="11"/>
  <c r="X26" i="11" s="1"/>
  <c r="R28" i="11"/>
  <c r="W28" i="11" s="1"/>
  <c r="R17" i="11"/>
  <c r="Y17" i="11" s="1"/>
  <c r="Z3" i="11"/>
  <c r="AA3" i="11"/>
  <c r="R2" i="11"/>
  <c r="AA2" i="11" s="1"/>
  <c r="R12" i="11"/>
  <c r="Z12" i="11" s="1"/>
  <c r="W4" i="11"/>
  <c r="W6" i="11"/>
  <c r="W8" i="11"/>
  <c r="R19" i="11"/>
  <c r="Y19" i="11" s="1"/>
  <c r="W7" i="11"/>
  <c r="X7" i="11"/>
  <c r="R21" i="11"/>
  <c r="V21" i="11" s="1"/>
  <c r="R23" i="11"/>
  <c r="AA23" i="11" s="1"/>
  <c r="L7" i="11"/>
  <c r="R25" i="11"/>
  <c r="X25" i="11" s="1"/>
  <c r="L6" i="11"/>
  <c r="H7" i="57"/>
  <c r="V6" i="11"/>
  <c r="L9" i="11"/>
  <c r="L4" i="11"/>
  <c r="L11" i="11"/>
  <c r="L12" i="11"/>
  <c r="L13" i="11"/>
  <c r="L8" i="11"/>
  <c r="L5" i="11"/>
  <c r="L2" i="11"/>
  <c r="L3" i="11"/>
  <c r="R10" i="90"/>
  <c r="X10" i="90" s="1"/>
  <c r="R8" i="90"/>
  <c r="W8" i="90" s="1"/>
  <c r="R20" i="90"/>
  <c r="V20" i="90" s="1"/>
  <c r="R28" i="90"/>
  <c r="Z28" i="90" s="1"/>
  <c r="R6" i="90"/>
  <c r="H26" i="57" s="1"/>
  <c r="R18" i="90"/>
  <c r="Y18" i="90" s="1"/>
  <c r="R26" i="90"/>
  <c r="V26" i="90" s="1"/>
  <c r="Y28" i="90"/>
  <c r="AA28" i="90"/>
  <c r="AA7" i="90"/>
  <c r="I26" i="57"/>
  <c r="AA11" i="90"/>
  <c r="W11" i="90"/>
  <c r="M26" i="57"/>
  <c r="X7" i="90"/>
  <c r="X11" i="90"/>
  <c r="X23" i="90"/>
  <c r="Y7" i="90"/>
  <c r="Y11" i="90"/>
  <c r="Z7" i="90"/>
  <c r="Z11" i="90"/>
  <c r="Y23" i="90"/>
  <c r="AA6" i="90"/>
  <c r="Z6" i="90"/>
  <c r="Y6" i="90"/>
  <c r="W6" i="90"/>
  <c r="X6" i="90"/>
  <c r="R24" i="90"/>
  <c r="Z24" i="90" s="1"/>
  <c r="Z22" i="90"/>
  <c r="R17" i="90"/>
  <c r="W17" i="90" s="1"/>
  <c r="R3" i="90"/>
  <c r="X3" i="90" s="1"/>
  <c r="W28" i="90"/>
  <c r="X22" i="90"/>
  <c r="R12" i="90"/>
  <c r="AA12" i="90" s="1"/>
  <c r="R19" i="90"/>
  <c r="AA19" i="90" s="1"/>
  <c r="R5" i="90"/>
  <c r="G26" i="57" s="1"/>
  <c r="R21" i="90"/>
  <c r="X21" i="90" s="1"/>
  <c r="V22" i="90"/>
  <c r="W7" i="90"/>
  <c r="R9" i="90"/>
  <c r="W9" i="90" s="1"/>
  <c r="W23" i="90"/>
  <c r="R25" i="90"/>
  <c r="X25" i="90" s="1"/>
  <c r="W22" i="90"/>
  <c r="Y22" i="90"/>
  <c r="V11" i="90"/>
  <c r="R27" i="90"/>
  <c r="Z27" i="90" s="1"/>
  <c r="R13" i="90"/>
  <c r="W13" i="90" s="1"/>
  <c r="R2" i="90"/>
  <c r="X2" i="90" s="1"/>
  <c r="V7" i="90"/>
  <c r="Q11" i="98"/>
  <c r="R11" i="98" s="1"/>
  <c r="Q6" i="98"/>
  <c r="P10" i="98"/>
  <c r="R28" i="57"/>
  <c r="U3" i="98"/>
  <c r="E28" i="57"/>
  <c r="Y3" i="98"/>
  <c r="X3" i="98"/>
  <c r="W3" i="98"/>
  <c r="V3" i="98"/>
  <c r="AA3" i="98"/>
  <c r="R10" i="98"/>
  <c r="Z10" i="98" s="1"/>
  <c r="P8" i="98"/>
  <c r="Q8" i="98"/>
  <c r="P5" i="98"/>
  <c r="P13" i="98"/>
  <c r="Z3" i="98"/>
  <c r="Q5" i="98"/>
  <c r="Q13" i="98"/>
  <c r="P2" i="98"/>
  <c r="Q2" i="98"/>
  <c r="Q10" i="98"/>
  <c r="Q7" i="98"/>
  <c r="P4" i="98"/>
  <c r="P12" i="98"/>
  <c r="Q4" i="98"/>
  <c r="Q12" i="98"/>
  <c r="P7" i="98"/>
  <c r="P9" i="98"/>
  <c r="Q9" i="98"/>
  <c r="P6" i="98"/>
  <c r="X47" i="1"/>
  <c r="W38" i="1"/>
  <c r="V42" i="1"/>
  <c r="Z38" i="1"/>
  <c r="X45" i="1"/>
  <c r="W45" i="1"/>
  <c r="Y45" i="1"/>
  <c r="Z45" i="1"/>
  <c r="X43" i="1"/>
  <c r="X38" i="1"/>
  <c r="AA45" i="1"/>
  <c r="AA44" i="1"/>
  <c r="AA40" i="1"/>
  <c r="Y40" i="1"/>
  <c r="P63" i="52"/>
  <c r="V63" i="52" s="1"/>
  <c r="P78" i="52"/>
  <c r="V78" i="52" s="1"/>
  <c r="R48" i="52"/>
  <c r="Z48" i="52" s="1"/>
  <c r="R52" i="52"/>
  <c r="AA52" i="52" s="1"/>
  <c r="P61" i="52"/>
  <c r="X85" i="52"/>
  <c r="P65" i="52"/>
  <c r="T65" i="52" s="1"/>
  <c r="R99" i="52"/>
  <c r="Y99" i="52" s="1"/>
  <c r="U85" i="52"/>
  <c r="R113" i="52"/>
  <c r="X113" i="52" s="1"/>
  <c r="V85" i="52"/>
  <c r="R115" i="52"/>
  <c r="V115" i="52" s="1"/>
  <c r="P67" i="52"/>
  <c r="R42" i="52"/>
  <c r="AA42" i="52" s="1"/>
  <c r="R46" i="52"/>
  <c r="AA46" i="52" s="1"/>
  <c r="R50" i="52"/>
  <c r="W50" i="52" s="1"/>
  <c r="Z115" i="52"/>
  <c r="V79" i="52"/>
  <c r="X101" i="52"/>
  <c r="X112" i="52"/>
  <c r="S60" i="52"/>
  <c r="V68" i="52"/>
  <c r="W79" i="52"/>
  <c r="Y101" i="52"/>
  <c r="Z101" i="52"/>
  <c r="U60" i="52"/>
  <c r="V76" i="52"/>
  <c r="U76" i="52"/>
  <c r="X76" i="52"/>
  <c r="W76" i="52"/>
  <c r="T76" i="52"/>
  <c r="AA101" i="52"/>
  <c r="AA112" i="52"/>
  <c r="V60" i="52"/>
  <c r="W60" i="52"/>
  <c r="X60" i="52"/>
  <c r="S61" i="52"/>
  <c r="W85" i="52"/>
  <c r="T61" i="52"/>
  <c r="X61" i="52"/>
  <c r="W61" i="52"/>
  <c r="V61" i="52"/>
  <c r="U61" i="52"/>
  <c r="V91" i="52"/>
  <c r="AA113" i="52"/>
  <c r="U70" i="52"/>
  <c r="V106" i="52"/>
  <c r="V70" i="52"/>
  <c r="W70" i="52"/>
  <c r="V99" i="52"/>
  <c r="X106" i="52"/>
  <c r="X110" i="52"/>
  <c r="X114" i="52"/>
  <c r="V112" i="52"/>
  <c r="X70" i="52"/>
  <c r="T82" i="52"/>
  <c r="V82" i="52"/>
  <c r="X82" i="52"/>
  <c r="U82" i="52"/>
  <c r="W82" i="52"/>
  <c r="Y106" i="52"/>
  <c r="S74" i="52"/>
  <c r="Z99" i="52"/>
  <c r="Z106" i="52"/>
  <c r="Z110" i="52"/>
  <c r="Z93" i="52"/>
  <c r="X93" i="52"/>
  <c r="W93" i="52"/>
  <c r="AA93" i="52"/>
  <c r="Y93" i="52"/>
  <c r="AA99" i="52"/>
  <c r="AA106" i="52"/>
  <c r="AA96" i="52"/>
  <c r="V96" i="52"/>
  <c r="U67" i="52"/>
  <c r="W67" i="52"/>
  <c r="V67" i="52"/>
  <c r="X67" i="52"/>
  <c r="T67" i="52"/>
  <c r="X96" i="52"/>
  <c r="X115" i="52"/>
  <c r="Y109" i="52"/>
  <c r="X109" i="52"/>
  <c r="W109" i="52"/>
  <c r="AA109" i="52"/>
  <c r="Z109" i="52"/>
  <c r="V109" i="52"/>
  <c r="Y95" i="52"/>
  <c r="Z95" i="52"/>
  <c r="X78" i="52"/>
  <c r="T70" i="52"/>
  <c r="P75" i="52"/>
  <c r="V75" i="52" s="1"/>
  <c r="T85" i="52"/>
  <c r="R92" i="52"/>
  <c r="X92" i="52" s="1"/>
  <c r="P68" i="52"/>
  <c r="T68" i="52" s="1"/>
  <c r="P83" i="52"/>
  <c r="V83" i="52" s="1"/>
  <c r="W106" i="52"/>
  <c r="R108" i="52"/>
  <c r="W108" i="52" s="1"/>
  <c r="T60" i="52"/>
  <c r="P62" i="52"/>
  <c r="S62" i="52" s="1"/>
  <c r="P77" i="52"/>
  <c r="V77" i="52" s="1"/>
  <c r="R94" i="52"/>
  <c r="W94" i="52" s="1"/>
  <c r="W78" i="52"/>
  <c r="X63" i="52"/>
  <c r="R117" i="52"/>
  <c r="W117" i="52" s="1"/>
  <c r="P66" i="52"/>
  <c r="T66" i="52" s="1"/>
  <c r="P81" i="52"/>
  <c r="W81" i="52" s="1"/>
  <c r="P64" i="52"/>
  <c r="S64" i="52" s="1"/>
  <c r="P79" i="52"/>
  <c r="X79" i="52" s="1"/>
  <c r="R96" i="52"/>
  <c r="Z96" i="52" s="1"/>
  <c r="T78" i="52"/>
  <c r="R110" i="52"/>
  <c r="W110" i="52" s="1"/>
  <c r="R112" i="52"/>
  <c r="W112" i="52" s="1"/>
  <c r="R111" i="52"/>
  <c r="AA111" i="52" s="1"/>
  <c r="T63" i="52"/>
  <c r="W63" i="52"/>
  <c r="R98" i="52"/>
  <c r="X98" i="52" s="1"/>
  <c r="R114" i="52"/>
  <c r="W114" i="52" s="1"/>
  <c r="S78" i="52"/>
  <c r="U78" i="52"/>
  <c r="W101" i="52"/>
  <c r="R100" i="52"/>
  <c r="V100" i="52" s="1"/>
  <c r="V44" i="52"/>
  <c r="R116" i="52"/>
  <c r="AA116" i="52" s="1"/>
  <c r="Y44" i="52"/>
  <c r="U44" i="52"/>
  <c r="P80" i="52"/>
  <c r="X80" i="52" s="1"/>
  <c r="V95" i="52"/>
  <c r="R97" i="52"/>
  <c r="AA97" i="52" s="1"/>
  <c r="R102" i="52"/>
  <c r="Y102" i="52" s="1"/>
  <c r="S63" i="52"/>
  <c r="X65" i="52"/>
  <c r="P59" i="52"/>
  <c r="S59" i="52" s="1"/>
  <c r="P74" i="52"/>
  <c r="U74" i="52" s="1"/>
  <c r="R91" i="52"/>
  <c r="W91" i="52" s="1"/>
  <c r="W95" i="52"/>
  <c r="AA44" i="52"/>
  <c r="U63" i="52"/>
  <c r="X95" i="52"/>
  <c r="P69" i="52"/>
  <c r="T69" i="52" s="1"/>
  <c r="P84" i="52"/>
  <c r="R107" i="52"/>
  <c r="W107" i="52" s="1"/>
  <c r="X44" i="52"/>
  <c r="Z44" i="52"/>
  <c r="R9" i="16"/>
  <c r="X9" i="16" s="1"/>
  <c r="R6" i="31"/>
  <c r="R20" i="31"/>
  <c r="V20" i="31" s="1"/>
  <c r="R24" i="31"/>
  <c r="X24" i="31" s="1"/>
  <c r="R23" i="31"/>
  <c r="W23" i="31" s="1"/>
  <c r="R10" i="31"/>
  <c r="Y10" i="31" s="1"/>
  <c r="R8" i="31"/>
  <c r="V8" i="31" s="1"/>
  <c r="R26" i="31"/>
  <c r="V26" i="31" s="1"/>
  <c r="R7" i="31"/>
  <c r="X7" i="31" s="1"/>
  <c r="Y23" i="31"/>
  <c r="Y8" i="31"/>
  <c r="W8" i="31"/>
  <c r="J18" i="57"/>
  <c r="X8" i="31"/>
  <c r="V6" i="31"/>
  <c r="H18" i="57"/>
  <c r="X6" i="31"/>
  <c r="W6" i="31"/>
  <c r="Y6" i="31"/>
  <c r="AA6" i="31"/>
  <c r="Z6" i="31"/>
  <c r="L18" i="57"/>
  <c r="V10" i="31"/>
  <c r="W10" i="31"/>
  <c r="X10" i="31"/>
  <c r="X25" i="31"/>
  <c r="X22" i="31"/>
  <c r="R12" i="31"/>
  <c r="Z12" i="31" s="1"/>
  <c r="AA22" i="31"/>
  <c r="R28" i="31"/>
  <c r="X28" i="31" s="1"/>
  <c r="R17" i="31"/>
  <c r="R3" i="31"/>
  <c r="W22" i="31"/>
  <c r="R19" i="31"/>
  <c r="R5" i="31"/>
  <c r="Z5" i="31" s="1"/>
  <c r="R21" i="31"/>
  <c r="Y21" i="31" s="1"/>
  <c r="R9" i="31"/>
  <c r="X9" i="31" s="1"/>
  <c r="R25" i="31"/>
  <c r="V25" i="31" s="1"/>
  <c r="R11" i="31"/>
  <c r="X11" i="31" s="1"/>
  <c r="X23" i="31"/>
  <c r="R27" i="31"/>
  <c r="V27" i="31" s="1"/>
  <c r="R13" i="31"/>
  <c r="AA13" i="31" s="1"/>
  <c r="R2" i="31"/>
  <c r="R18" i="31"/>
  <c r="R4" i="31"/>
  <c r="V22" i="31"/>
  <c r="Y22" i="31"/>
  <c r="R8" i="1"/>
  <c r="Y8" i="1" s="1"/>
  <c r="AA42" i="1"/>
  <c r="R19" i="1"/>
  <c r="V19" i="1" s="1"/>
  <c r="R21" i="1"/>
  <c r="Y21" i="1" s="1"/>
  <c r="Z42" i="1"/>
  <c r="Y42" i="1"/>
  <c r="R2" i="1"/>
  <c r="AA2" i="1" s="1"/>
  <c r="AA21" i="1"/>
  <c r="R3" i="1"/>
  <c r="W3" i="1" s="1"/>
  <c r="W8" i="1"/>
  <c r="Z43" i="1"/>
  <c r="W43" i="1"/>
  <c r="AA38" i="1"/>
  <c r="Y38" i="1"/>
  <c r="R21" i="58"/>
  <c r="V21" i="58" s="1"/>
  <c r="R25" i="58"/>
  <c r="V25" i="58" s="1"/>
  <c r="R22" i="58"/>
  <c r="W22" i="58" s="1"/>
  <c r="R24" i="58"/>
  <c r="R12" i="58"/>
  <c r="Y12" i="58" s="1"/>
  <c r="R10" i="58"/>
  <c r="Z10" i="58" s="1"/>
  <c r="R2" i="58"/>
  <c r="Q20" i="57" s="1"/>
  <c r="V10" i="58"/>
  <c r="W10" i="58"/>
  <c r="L20" i="57"/>
  <c r="X10" i="58"/>
  <c r="Z25" i="58"/>
  <c r="Z2" i="58"/>
  <c r="D20" i="57"/>
  <c r="W2" i="58"/>
  <c r="X2" i="58"/>
  <c r="Y2" i="58"/>
  <c r="V22" i="58"/>
  <c r="AA22" i="58"/>
  <c r="Y22" i="58"/>
  <c r="X22" i="58"/>
  <c r="X21" i="58"/>
  <c r="AA21" i="58"/>
  <c r="Z21" i="58"/>
  <c r="V12" i="58"/>
  <c r="N20" i="57"/>
  <c r="W12" i="58"/>
  <c r="X12" i="58"/>
  <c r="AA12" i="58"/>
  <c r="Y26" i="58"/>
  <c r="V26" i="58"/>
  <c r="Z26" i="58"/>
  <c r="W26" i="58"/>
  <c r="X26" i="58"/>
  <c r="Y21" i="58"/>
  <c r="Z28" i="58"/>
  <c r="X13" i="58"/>
  <c r="R17" i="58"/>
  <c r="R23" i="58"/>
  <c r="Y23" i="58" s="1"/>
  <c r="R3" i="58"/>
  <c r="R5" i="58"/>
  <c r="X5" i="58" s="1"/>
  <c r="R7" i="58"/>
  <c r="W7" i="58" s="1"/>
  <c r="R9" i="58"/>
  <c r="X9" i="58" s="1"/>
  <c r="R27" i="58"/>
  <c r="AA27" i="58" s="1"/>
  <c r="AA26" i="58"/>
  <c r="R11" i="58"/>
  <c r="V11" i="58" s="1"/>
  <c r="R6" i="58"/>
  <c r="Z6" i="58" s="1"/>
  <c r="R28" i="58"/>
  <c r="Y28" i="58" s="1"/>
  <c r="R19" i="58"/>
  <c r="W19" i="58" s="1"/>
  <c r="R13" i="58"/>
  <c r="AA13" i="58" s="1"/>
  <c r="R18" i="58"/>
  <c r="R4" i="58"/>
  <c r="AA4" i="58" s="1"/>
  <c r="R8" i="58"/>
  <c r="Z8" i="58" s="1"/>
  <c r="R20" i="58"/>
  <c r="W20" i="58" s="1"/>
  <c r="V4" i="58"/>
  <c r="W21" i="58"/>
  <c r="V24" i="6"/>
  <c r="R2" i="6"/>
  <c r="Q4" i="57" s="1"/>
  <c r="I4" i="57"/>
  <c r="V7" i="6"/>
  <c r="X7" i="6"/>
  <c r="R21" i="6"/>
  <c r="Z21" i="6" s="1"/>
  <c r="Z7" i="6"/>
  <c r="R22" i="6"/>
  <c r="V22" i="6" s="1"/>
  <c r="AA7" i="6"/>
  <c r="R11" i="71"/>
  <c r="AA11" i="71"/>
  <c r="K9" i="57"/>
  <c r="R8" i="71"/>
  <c r="X8" i="71" s="1"/>
  <c r="Y2" i="71"/>
  <c r="X6" i="71"/>
  <c r="AA2" i="71"/>
  <c r="Z6" i="71"/>
  <c r="AA6" i="71"/>
  <c r="M9" i="57"/>
  <c r="X8" i="62"/>
  <c r="Y8" i="62"/>
  <c r="W8" i="62"/>
  <c r="Z8" i="62"/>
  <c r="J21" i="57"/>
  <c r="AA8" i="62"/>
  <c r="AA19" i="62"/>
  <c r="X5" i="62"/>
  <c r="X28" i="62"/>
  <c r="AA13" i="62"/>
  <c r="Z28" i="62"/>
  <c r="AA4" i="62"/>
  <c r="W4" i="62"/>
  <c r="F21" i="57"/>
  <c r="Y4" i="62"/>
  <c r="Z19" i="62"/>
  <c r="Z23" i="62"/>
  <c r="X25" i="62"/>
  <c r="Y22" i="62"/>
  <c r="V22" i="62"/>
  <c r="Z22" i="62"/>
  <c r="W22" i="62"/>
  <c r="AA22" i="62"/>
  <c r="X22" i="62"/>
  <c r="Y27" i="62"/>
  <c r="AA27" i="62"/>
  <c r="V20" i="62"/>
  <c r="W20" i="62"/>
  <c r="AA2" i="62"/>
  <c r="Y17" i="62"/>
  <c r="Y21" i="62"/>
  <c r="Z4" i="62"/>
  <c r="I21" i="57"/>
  <c r="X4" i="62"/>
  <c r="X23" i="62"/>
  <c r="W13" i="62"/>
  <c r="W3" i="62"/>
  <c r="AA17" i="62"/>
  <c r="AA25" i="62"/>
  <c r="V13" i="62"/>
  <c r="Z5" i="62"/>
  <c r="X3" i="62"/>
  <c r="X7" i="62"/>
  <c r="Y5" i="62"/>
  <c r="Y7" i="62"/>
  <c r="X19" i="62"/>
  <c r="Z3" i="62"/>
  <c r="Z7" i="62"/>
  <c r="X18" i="62"/>
  <c r="Y23" i="62"/>
  <c r="AA23" i="62"/>
  <c r="Y28" i="62"/>
  <c r="AA7" i="62"/>
  <c r="Y19" i="62"/>
  <c r="AA28" i="62"/>
  <c r="V4" i="62"/>
  <c r="V8" i="62"/>
  <c r="X10" i="62"/>
  <c r="Y10" i="62"/>
  <c r="V7" i="62"/>
  <c r="W19" i="62"/>
  <c r="R21" i="62"/>
  <c r="W21" i="62" s="1"/>
  <c r="O21" i="57"/>
  <c r="W7" i="62"/>
  <c r="R9" i="62"/>
  <c r="X9" i="62" s="1"/>
  <c r="Z10" i="62"/>
  <c r="V5" i="62"/>
  <c r="W5" i="62"/>
  <c r="V9" i="62"/>
  <c r="R11" i="62"/>
  <c r="W11" i="62" s="1"/>
  <c r="W23" i="62"/>
  <c r="R25" i="62"/>
  <c r="V25" i="62" s="1"/>
  <c r="W10" i="62"/>
  <c r="R2" i="62"/>
  <c r="U2" i="62" s="1"/>
  <c r="R13" i="62"/>
  <c r="Z13" i="62" s="1"/>
  <c r="R3" i="62"/>
  <c r="R27" i="62"/>
  <c r="X27" i="62" s="1"/>
  <c r="V10" i="62"/>
  <c r="R26" i="62"/>
  <c r="Z26" i="62" s="1"/>
  <c r="R24" i="62"/>
  <c r="R12" i="62"/>
  <c r="R17" i="62"/>
  <c r="X17" i="62" s="1"/>
  <c r="W28" i="62"/>
  <c r="L21" i="57"/>
  <c r="R18" i="62"/>
  <c r="U18" i="62" s="1"/>
  <c r="R6" i="62"/>
  <c r="V6" i="62" s="1"/>
  <c r="R20" i="62"/>
  <c r="W42" i="52"/>
  <c r="Y42" i="52"/>
  <c r="W44" i="52"/>
  <c r="X43" i="52"/>
  <c r="Y43" i="52"/>
  <c r="Z43" i="52"/>
  <c r="AA43" i="52"/>
  <c r="Z52" i="52"/>
  <c r="W43" i="52"/>
  <c r="R45" i="52"/>
  <c r="W45" i="52" s="1"/>
  <c r="X48" i="52"/>
  <c r="Y52" i="52"/>
  <c r="AA48" i="52"/>
  <c r="R47" i="52"/>
  <c r="AA47" i="52" s="1"/>
  <c r="R49" i="52"/>
  <c r="V49" i="52" s="1"/>
  <c r="R51" i="52"/>
  <c r="AA51" i="52" s="1"/>
  <c r="R53" i="52"/>
  <c r="Z53" i="52" s="1"/>
  <c r="W52" i="52"/>
  <c r="V48" i="52"/>
  <c r="V52" i="52"/>
  <c r="W48" i="52"/>
  <c r="X52" i="52"/>
  <c r="Y48" i="52"/>
  <c r="R23" i="1"/>
  <c r="AA23" i="1" s="1"/>
  <c r="R5" i="1"/>
  <c r="Y5" i="1" s="1"/>
  <c r="R25" i="1"/>
  <c r="Z25" i="1" s="1"/>
  <c r="R9" i="1"/>
  <c r="Y9" i="1" s="1"/>
  <c r="R27" i="1"/>
  <c r="R13" i="1"/>
  <c r="O3" i="57" s="1"/>
  <c r="R20" i="1"/>
  <c r="V20" i="1" s="1"/>
  <c r="R4" i="1"/>
  <c r="F3" i="57" s="1"/>
  <c r="R11" i="1"/>
  <c r="Y11" i="1" s="1"/>
  <c r="R22" i="1"/>
  <c r="X22" i="1" s="1"/>
  <c r="R18" i="1"/>
  <c r="R7" i="1"/>
  <c r="Y7" i="1" s="1"/>
  <c r="R6" i="1"/>
  <c r="Y6" i="1" s="1"/>
  <c r="R24" i="1"/>
  <c r="Z24" i="1" s="1"/>
  <c r="AA47" i="1"/>
  <c r="R10" i="1"/>
  <c r="X10" i="1" s="1"/>
  <c r="R26" i="1"/>
  <c r="V26" i="1" s="1"/>
  <c r="R28" i="1"/>
  <c r="Y28" i="1" s="1"/>
  <c r="AA43" i="1"/>
  <c r="Z47" i="1"/>
  <c r="R12" i="1"/>
  <c r="V12" i="1" s="1"/>
  <c r="R17" i="1"/>
  <c r="U17" i="1" s="1"/>
  <c r="Y47" i="1"/>
  <c r="X36" i="1"/>
  <c r="Y43" i="1"/>
  <c r="Z41" i="1"/>
  <c r="V41" i="1"/>
  <c r="X41" i="1"/>
  <c r="Z39" i="1"/>
  <c r="Y39" i="1"/>
  <c r="Z44" i="1"/>
  <c r="AA37" i="1"/>
  <c r="W44" i="1"/>
  <c r="X37" i="1"/>
  <c r="X44" i="1"/>
  <c r="Y44" i="1"/>
  <c r="V39" i="1"/>
  <c r="AA46" i="1"/>
  <c r="X46" i="1"/>
  <c r="Z36" i="1"/>
  <c r="Z46" i="1"/>
  <c r="W46" i="1"/>
  <c r="V46" i="1"/>
  <c r="Y36" i="1"/>
  <c r="V36" i="1"/>
  <c r="AA36" i="1"/>
  <c r="Y37" i="1"/>
  <c r="W37" i="1"/>
  <c r="Z37" i="1"/>
  <c r="W39" i="1"/>
  <c r="X39" i="1"/>
  <c r="AA41" i="1"/>
  <c r="Y41" i="1"/>
  <c r="Y38" i="13"/>
  <c r="V42" i="13"/>
  <c r="R27" i="13"/>
  <c r="Z27" i="13" s="1"/>
  <c r="AA43" i="13"/>
  <c r="X43" i="13"/>
  <c r="Z47" i="13"/>
  <c r="W47" i="13"/>
  <c r="W37" i="13"/>
  <c r="Z37" i="13"/>
  <c r="W38" i="13"/>
  <c r="X47" i="13"/>
  <c r="V38" i="13"/>
  <c r="Z36" i="13"/>
  <c r="Y47" i="13"/>
  <c r="V43" i="13"/>
  <c r="Y37" i="13"/>
  <c r="U36" i="13"/>
  <c r="Y36" i="13"/>
  <c r="Z44" i="13"/>
  <c r="W36" i="13"/>
  <c r="X46" i="13"/>
  <c r="Z45" i="13"/>
  <c r="X45" i="13"/>
  <c r="W44" i="13"/>
  <c r="V44" i="13"/>
  <c r="Y44" i="13"/>
  <c r="X44" i="13"/>
  <c r="X39" i="13"/>
  <c r="AA39" i="13"/>
  <c r="Z46" i="13"/>
  <c r="W46" i="13"/>
  <c r="V46" i="13"/>
  <c r="Z43" i="13"/>
  <c r="W43" i="13"/>
  <c r="V36" i="13"/>
  <c r="V45" i="13"/>
  <c r="W39" i="13"/>
  <c r="V37" i="13"/>
  <c r="Y41" i="13"/>
  <c r="V41" i="13"/>
  <c r="Y46" i="13"/>
  <c r="Y45" i="13"/>
  <c r="AA45" i="13"/>
  <c r="AA37" i="13"/>
  <c r="U37" i="13"/>
  <c r="Z41" i="13"/>
  <c r="W45" i="13"/>
  <c r="W41" i="13"/>
  <c r="X41" i="13"/>
  <c r="R11" i="29"/>
  <c r="M17" i="57" s="1"/>
  <c r="R9" i="29"/>
  <c r="V9" i="29" s="1"/>
  <c r="Z25" i="29"/>
  <c r="AA25" i="29"/>
  <c r="Y25" i="29"/>
  <c r="V25" i="29"/>
  <c r="W25" i="29"/>
  <c r="X25" i="29"/>
  <c r="R13" i="29"/>
  <c r="AA13" i="29" s="1"/>
  <c r="R6" i="29"/>
  <c r="AA6" i="29" s="1"/>
  <c r="X6" i="29"/>
  <c r="W23" i="29"/>
  <c r="Z23" i="29"/>
  <c r="AA23" i="29"/>
  <c r="Y23" i="29"/>
  <c r="X23" i="29"/>
  <c r="Z8" i="29"/>
  <c r="X20" i="29"/>
  <c r="W28" i="29"/>
  <c r="V22" i="29"/>
  <c r="W22" i="29"/>
  <c r="V11" i="29"/>
  <c r="W11" i="29"/>
  <c r="R2" i="29"/>
  <c r="Y11" i="29"/>
  <c r="R18" i="29"/>
  <c r="R4" i="29"/>
  <c r="Z4" i="29" s="1"/>
  <c r="R20" i="29"/>
  <c r="Y20" i="29" s="1"/>
  <c r="R22" i="29"/>
  <c r="Z22" i="29" s="1"/>
  <c r="R8" i="29"/>
  <c r="Y8" i="29" s="1"/>
  <c r="R10" i="29"/>
  <c r="W10" i="29" s="1"/>
  <c r="R24" i="29"/>
  <c r="X24" i="29" s="1"/>
  <c r="R26" i="29"/>
  <c r="X26" i="29" s="1"/>
  <c r="R27" i="29"/>
  <c r="R12" i="29"/>
  <c r="V12" i="29" s="1"/>
  <c r="R28" i="29"/>
  <c r="X28" i="29" s="1"/>
  <c r="R17" i="29"/>
  <c r="R3" i="29"/>
  <c r="R19" i="29"/>
  <c r="AA19" i="29" s="1"/>
  <c r="R5" i="29"/>
  <c r="W5" i="29" s="1"/>
  <c r="R21" i="29"/>
  <c r="V21" i="29" s="1"/>
  <c r="R7" i="29"/>
  <c r="V7" i="29" s="1"/>
  <c r="R20" i="24"/>
  <c r="X20" i="24" s="1"/>
  <c r="R17" i="24"/>
  <c r="V17" i="24" s="1"/>
  <c r="R11" i="24"/>
  <c r="V11" i="24" s="1"/>
  <c r="R18" i="24"/>
  <c r="Z18" i="24" s="1"/>
  <c r="R22" i="24"/>
  <c r="W22" i="24" s="1"/>
  <c r="R7" i="24"/>
  <c r="Z7" i="24" s="1"/>
  <c r="R13" i="24"/>
  <c r="Y13" i="24" s="1"/>
  <c r="AA23" i="24"/>
  <c r="Z23" i="24"/>
  <c r="W23" i="24"/>
  <c r="V23" i="24"/>
  <c r="Y23" i="24"/>
  <c r="X23" i="24"/>
  <c r="W21" i="24"/>
  <c r="AA21" i="24"/>
  <c r="Y21" i="24"/>
  <c r="X21" i="24"/>
  <c r="R24" i="24"/>
  <c r="Z24" i="24" s="1"/>
  <c r="R25" i="24"/>
  <c r="AA25" i="24" s="1"/>
  <c r="R3" i="24"/>
  <c r="X11" i="24"/>
  <c r="R9" i="24"/>
  <c r="Z9" i="24" s="1"/>
  <c r="W20" i="24"/>
  <c r="R2" i="24"/>
  <c r="R26" i="24"/>
  <c r="W26" i="24" s="1"/>
  <c r="R4" i="24"/>
  <c r="R6" i="24"/>
  <c r="Y6" i="24" s="1"/>
  <c r="R8" i="24"/>
  <c r="Y8" i="24" s="1"/>
  <c r="R28" i="24"/>
  <c r="R10" i="24"/>
  <c r="X10" i="24" s="1"/>
  <c r="R12" i="24"/>
  <c r="X12" i="24" s="1"/>
  <c r="R19" i="24"/>
  <c r="V19" i="24" s="1"/>
  <c r="R5" i="24"/>
  <c r="V5" i="24" s="1"/>
  <c r="R27" i="24"/>
  <c r="Z27" i="24" s="1"/>
  <c r="R26" i="71"/>
  <c r="Z26" i="71" s="1"/>
  <c r="R19" i="71"/>
  <c r="AA19" i="71" s="1"/>
  <c r="R17" i="71"/>
  <c r="AA17" i="71" s="1"/>
  <c r="V28" i="71"/>
  <c r="W28" i="71"/>
  <c r="AA28" i="71"/>
  <c r="Y28" i="71"/>
  <c r="Z28" i="71"/>
  <c r="R22" i="71"/>
  <c r="V22" i="71" s="1"/>
  <c r="R12" i="53"/>
  <c r="N8" i="57" s="1"/>
  <c r="R11" i="53"/>
  <c r="Z11" i="53" s="1"/>
  <c r="R9" i="53"/>
  <c r="R24" i="53"/>
  <c r="Y24" i="53" s="1"/>
  <c r="R10" i="53"/>
  <c r="L8" i="57" s="1"/>
  <c r="R2" i="53"/>
  <c r="Y2" i="53" s="1"/>
  <c r="R25" i="53"/>
  <c r="Z25" i="53" s="1"/>
  <c r="R17" i="53"/>
  <c r="Y17" i="53" s="1"/>
  <c r="V23" i="53"/>
  <c r="V24" i="53"/>
  <c r="X2" i="53"/>
  <c r="X24" i="53"/>
  <c r="R28" i="53"/>
  <c r="W28" i="53" s="1"/>
  <c r="R21" i="53"/>
  <c r="Y21" i="53" s="1"/>
  <c r="R18" i="53"/>
  <c r="Y18" i="53" s="1"/>
  <c r="R7" i="53"/>
  <c r="Y7" i="53" s="1"/>
  <c r="R22" i="53"/>
  <c r="X22" i="53" s="1"/>
  <c r="K8" i="57"/>
  <c r="W9" i="53"/>
  <c r="X9" i="53"/>
  <c r="AA9" i="53"/>
  <c r="V9" i="53"/>
  <c r="Z9" i="53"/>
  <c r="D8" i="57"/>
  <c r="AA24" i="53"/>
  <c r="Y9" i="53"/>
  <c r="Y23" i="53"/>
  <c r="R27" i="53"/>
  <c r="R13" i="53"/>
  <c r="AA13" i="53" s="1"/>
  <c r="Z23" i="53"/>
  <c r="AA23" i="53"/>
  <c r="X23" i="53"/>
  <c r="R20" i="53"/>
  <c r="W20" i="53" s="1"/>
  <c r="R4" i="53"/>
  <c r="Z4" i="53" s="1"/>
  <c r="AA25" i="53"/>
  <c r="R6" i="53"/>
  <c r="Y6" i="53" s="1"/>
  <c r="R8" i="53"/>
  <c r="W8" i="53" s="1"/>
  <c r="V10" i="53"/>
  <c r="R3" i="53"/>
  <c r="R19" i="53"/>
  <c r="V19" i="53" s="1"/>
  <c r="R5" i="53"/>
  <c r="W5" i="53" s="1"/>
  <c r="R12" i="8"/>
  <c r="Y12" i="8" s="1"/>
  <c r="R20" i="8"/>
  <c r="Z20" i="8" s="1"/>
  <c r="V17" i="8"/>
  <c r="V21" i="8"/>
  <c r="R18" i="8"/>
  <c r="R11" i="8"/>
  <c r="X11" i="8" s="1"/>
  <c r="X12" i="8"/>
  <c r="Z19" i="8"/>
  <c r="Z12" i="8"/>
  <c r="W20" i="8"/>
  <c r="V20" i="8"/>
  <c r="AA20" i="8"/>
  <c r="Y21" i="8"/>
  <c r="X19" i="8"/>
  <c r="X21" i="8"/>
  <c r="Z17" i="8"/>
  <c r="Z21" i="8"/>
  <c r="Y19" i="8"/>
  <c r="X17" i="8"/>
  <c r="AA17" i="8"/>
  <c r="AA21" i="8"/>
  <c r="W2" i="8"/>
  <c r="V2" i="8"/>
  <c r="AA2" i="8"/>
  <c r="D5" i="57"/>
  <c r="Z2" i="8"/>
  <c r="Y2" i="8"/>
  <c r="X2" i="8"/>
  <c r="AA18" i="8"/>
  <c r="AA19" i="8"/>
  <c r="R6" i="8"/>
  <c r="Y6" i="8" s="1"/>
  <c r="R24" i="8"/>
  <c r="Y24" i="8" s="1"/>
  <c r="R8" i="8"/>
  <c r="AA8" i="8" s="1"/>
  <c r="R26" i="8"/>
  <c r="V26" i="8" s="1"/>
  <c r="W12" i="8"/>
  <c r="W17" i="8"/>
  <c r="R3" i="8"/>
  <c r="R22" i="8"/>
  <c r="AA22" i="8" s="1"/>
  <c r="R10" i="8"/>
  <c r="AA10" i="8" s="1"/>
  <c r="R5" i="8"/>
  <c r="G5" i="57" s="1"/>
  <c r="N5" i="57"/>
  <c r="W21" i="8"/>
  <c r="R23" i="8"/>
  <c r="X23" i="8" s="1"/>
  <c r="R4" i="8"/>
  <c r="R9" i="8"/>
  <c r="V9" i="8" s="1"/>
  <c r="R28" i="8"/>
  <c r="W28" i="8" s="1"/>
  <c r="R27" i="8"/>
  <c r="AA27" i="8" s="1"/>
  <c r="R7" i="8"/>
  <c r="Z7" i="8" s="1"/>
  <c r="R25" i="8"/>
  <c r="X25" i="8" s="1"/>
  <c r="R13" i="8"/>
  <c r="R19" i="94"/>
  <c r="W19" i="94" s="1"/>
  <c r="R21" i="94"/>
  <c r="X21" i="94" s="1"/>
  <c r="Y22" i="94"/>
  <c r="AA22" i="94"/>
  <c r="Z22" i="94"/>
  <c r="X3" i="94"/>
  <c r="W21" i="94"/>
  <c r="R24" i="94"/>
  <c r="V24" i="94" s="1"/>
  <c r="AA5" i="94"/>
  <c r="AA9" i="94"/>
  <c r="R28" i="94"/>
  <c r="AA28" i="94" s="1"/>
  <c r="R17" i="94"/>
  <c r="Z3" i="94"/>
  <c r="R25" i="94"/>
  <c r="AA25" i="94" s="1"/>
  <c r="X22" i="94"/>
  <c r="R26" i="94"/>
  <c r="X26" i="94" s="1"/>
  <c r="R12" i="94"/>
  <c r="N27" i="57" s="1"/>
  <c r="V22" i="94"/>
  <c r="R5" i="94"/>
  <c r="Z5" i="94" s="1"/>
  <c r="R9" i="94"/>
  <c r="Z9" i="94" s="1"/>
  <c r="W22" i="94"/>
  <c r="R20" i="94"/>
  <c r="AA20" i="94" s="1"/>
  <c r="V10" i="94"/>
  <c r="L27" i="57"/>
  <c r="AA10" i="94"/>
  <c r="Z10" i="94"/>
  <c r="X10" i="94"/>
  <c r="W10" i="94"/>
  <c r="Y10" i="94"/>
  <c r="V11" i="94"/>
  <c r="W5" i="94"/>
  <c r="V5" i="94"/>
  <c r="W9" i="94"/>
  <c r="X5" i="94"/>
  <c r="X9" i="94"/>
  <c r="AA19" i="94"/>
  <c r="Z27" i="94"/>
  <c r="V3" i="94"/>
  <c r="W3" i="94"/>
  <c r="Y3" i="94"/>
  <c r="R7" i="94"/>
  <c r="W7" i="94" s="1"/>
  <c r="V21" i="94"/>
  <c r="R23" i="94"/>
  <c r="V23" i="94" s="1"/>
  <c r="R11" i="94"/>
  <c r="M27" i="57" s="1"/>
  <c r="R27" i="94"/>
  <c r="Y27" i="94" s="1"/>
  <c r="R13" i="94"/>
  <c r="X13" i="94" s="1"/>
  <c r="R2" i="94"/>
  <c r="R18" i="94"/>
  <c r="E27" i="57"/>
  <c r="R4" i="94"/>
  <c r="X4" i="94" s="1"/>
  <c r="R6" i="94"/>
  <c r="R8" i="94"/>
  <c r="V8" i="94" s="1"/>
  <c r="R17" i="86"/>
  <c r="U17" i="86" s="1"/>
  <c r="R12" i="86"/>
  <c r="N25" i="57" s="1"/>
  <c r="R28" i="86"/>
  <c r="V28" i="86" s="1"/>
  <c r="R26" i="86"/>
  <c r="R6" i="86"/>
  <c r="V6" i="86" s="1"/>
  <c r="R10" i="86"/>
  <c r="V10" i="86" s="1"/>
  <c r="R24" i="86"/>
  <c r="Y17" i="86"/>
  <c r="X17" i="86"/>
  <c r="W17" i="86"/>
  <c r="V17" i="86"/>
  <c r="AA17" i="86"/>
  <c r="Z2" i="86"/>
  <c r="R3" i="86"/>
  <c r="R19" i="86"/>
  <c r="Z19" i="86" s="1"/>
  <c r="R5" i="86"/>
  <c r="AA5" i="86" s="1"/>
  <c r="Z12" i="86"/>
  <c r="AA12" i="86"/>
  <c r="R21" i="86"/>
  <c r="V21" i="86" s="1"/>
  <c r="R7" i="86"/>
  <c r="X7" i="86" s="1"/>
  <c r="Z17" i="86"/>
  <c r="AA28" i="86"/>
  <c r="R23" i="86"/>
  <c r="V23" i="86" s="1"/>
  <c r="R9" i="86"/>
  <c r="Z9" i="86" s="1"/>
  <c r="R25" i="86"/>
  <c r="X25" i="86" s="1"/>
  <c r="R11" i="86"/>
  <c r="M25" i="57" s="1"/>
  <c r="R27" i="86"/>
  <c r="V27" i="86" s="1"/>
  <c r="R13" i="86"/>
  <c r="O25" i="57" s="1"/>
  <c r="R2" i="86"/>
  <c r="R18" i="86"/>
  <c r="W18" i="86" s="1"/>
  <c r="R4" i="86"/>
  <c r="S25" i="57" s="1"/>
  <c r="R20" i="86"/>
  <c r="AA20" i="86" s="1"/>
  <c r="R22" i="86"/>
  <c r="V22" i="86" s="1"/>
  <c r="R8" i="86"/>
  <c r="V8" i="86" s="1"/>
  <c r="R6" i="75"/>
  <c r="Y6" i="75" s="1"/>
  <c r="R10" i="75"/>
  <c r="X10" i="75" s="1"/>
  <c r="J24" i="57"/>
  <c r="Z22" i="75"/>
  <c r="R26" i="75"/>
  <c r="AA22" i="75"/>
  <c r="R12" i="75"/>
  <c r="W12" i="75" s="1"/>
  <c r="Z8" i="75"/>
  <c r="AA8" i="75"/>
  <c r="R24" i="75"/>
  <c r="W24" i="75" s="1"/>
  <c r="R28" i="75"/>
  <c r="Y28" i="75" s="1"/>
  <c r="R17" i="75"/>
  <c r="W8" i="75"/>
  <c r="R9" i="75"/>
  <c r="X9" i="75" s="1"/>
  <c r="X22" i="75"/>
  <c r="Y8" i="75"/>
  <c r="Z13" i="75"/>
  <c r="Z20" i="75"/>
  <c r="AA13" i="75"/>
  <c r="L24" i="57"/>
  <c r="Z10" i="75"/>
  <c r="W6" i="75"/>
  <c r="Y13" i="75"/>
  <c r="X24" i="75"/>
  <c r="Z28" i="75"/>
  <c r="V28" i="75"/>
  <c r="X28" i="75"/>
  <c r="W28" i="75"/>
  <c r="AA20" i="75"/>
  <c r="Y20" i="75"/>
  <c r="X20" i="75"/>
  <c r="W20" i="75"/>
  <c r="V26" i="75"/>
  <c r="W26" i="75"/>
  <c r="X26" i="75"/>
  <c r="Z26" i="75"/>
  <c r="Y26" i="75"/>
  <c r="AA26" i="75"/>
  <c r="X13" i="75"/>
  <c r="V6" i="75"/>
  <c r="O24" i="57"/>
  <c r="V20" i="75"/>
  <c r="V12" i="75"/>
  <c r="R3" i="75"/>
  <c r="X12" i="75"/>
  <c r="R19" i="75"/>
  <c r="V19" i="75" s="1"/>
  <c r="R5" i="75"/>
  <c r="W5" i="75" s="1"/>
  <c r="R21" i="75"/>
  <c r="AA21" i="75" s="1"/>
  <c r="R7" i="75"/>
  <c r="Z7" i="75" s="1"/>
  <c r="R23" i="75"/>
  <c r="Y23" i="75" s="1"/>
  <c r="R11" i="75"/>
  <c r="AA11" i="75" s="1"/>
  <c r="R27" i="75"/>
  <c r="AA27" i="75" s="1"/>
  <c r="R25" i="75"/>
  <c r="W25" i="75" s="1"/>
  <c r="R2" i="75"/>
  <c r="V13" i="75"/>
  <c r="R18" i="75"/>
  <c r="R4" i="75"/>
  <c r="V22" i="75"/>
  <c r="V8" i="75"/>
  <c r="W22" i="75"/>
  <c r="R24" i="68"/>
  <c r="V24" i="68" s="1"/>
  <c r="X7" i="68"/>
  <c r="Z7" i="68"/>
  <c r="AA25" i="68"/>
  <c r="R26" i="68"/>
  <c r="W26" i="68" s="1"/>
  <c r="X28" i="68"/>
  <c r="R23" i="68"/>
  <c r="Y23" i="68" s="1"/>
  <c r="R19" i="68"/>
  <c r="R9" i="68"/>
  <c r="AA9" i="68" s="1"/>
  <c r="W25" i="68"/>
  <c r="Y25" i="68"/>
  <c r="Z25" i="68"/>
  <c r="R5" i="68"/>
  <c r="R13" i="68"/>
  <c r="X13" i="68" s="1"/>
  <c r="R2" i="68"/>
  <c r="R17" i="68"/>
  <c r="Y21" i="68"/>
  <c r="Z21" i="68"/>
  <c r="X21" i="68"/>
  <c r="W21" i="68"/>
  <c r="V21" i="68"/>
  <c r="AA21" i="68"/>
  <c r="Z26" i="68"/>
  <c r="X26" i="68"/>
  <c r="W23" i="68"/>
  <c r="X23" i="68"/>
  <c r="AA3" i="68"/>
  <c r="Z3" i="68"/>
  <c r="Y3" i="68"/>
  <c r="E22" i="57"/>
  <c r="W3" i="68"/>
  <c r="V3" i="68"/>
  <c r="X3" i="68"/>
  <c r="V7" i="68"/>
  <c r="W7" i="68"/>
  <c r="I22" i="57"/>
  <c r="Y7" i="68"/>
  <c r="R11" i="68"/>
  <c r="Y11" i="68" s="1"/>
  <c r="V25" i="68"/>
  <c r="R27" i="68"/>
  <c r="V27" i="68" s="1"/>
  <c r="R18" i="68"/>
  <c r="R4" i="68"/>
  <c r="R20" i="68"/>
  <c r="R6" i="68"/>
  <c r="V6" i="68" s="1"/>
  <c r="R22" i="68"/>
  <c r="R8" i="68"/>
  <c r="Y8" i="68" s="1"/>
  <c r="R10" i="68"/>
  <c r="Z10" i="68" s="1"/>
  <c r="R12" i="68"/>
  <c r="R3" i="16"/>
  <c r="R12" i="16"/>
  <c r="V12" i="16" s="1"/>
  <c r="R5" i="16"/>
  <c r="V5" i="16" s="1"/>
  <c r="X5" i="16"/>
  <c r="R7" i="16"/>
  <c r="Y7" i="16" s="1"/>
  <c r="R11" i="16"/>
  <c r="W11" i="16" s="1"/>
  <c r="R13" i="16"/>
  <c r="W13" i="16" s="1"/>
  <c r="R2" i="16"/>
  <c r="R4" i="16"/>
  <c r="R6" i="16"/>
  <c r="AA6" i="16" s="1"/>
  <c r="R8" i="16"/>
  <c r="V8" i="16" s="1"/>
  <c r="R10" i="16"/>
  <c r="Y10" i="16" s="1"/>
  <c r="R28" i="15"/>
  <c r="Y28" i="15" s="1"/>
  <c r="Y17" i="15"/>
  <c r="R21" i="15"/>
  <c r="V21" i="15" s="1"/>
  <c r="Z17" i="15"/>
  <c r="R18" i="15"/>
  <c r="R12" i="15"/>
  <c r="Z12" i="15" s="1"/>
  <c r="X11" i="15"/>
  <c r="Y11" i="15"/>
  <c r="AA17" i="15"/>
  <c r="Z11" i="15"/>
  <c r="R3" i="15"/>
  <c r="AA11" i="15"/>
  <c r="R25" i="15"/>
  <c r="Y25" i="15" s="1"/>
  <c r="R19" i="15"/>
  <c r="R5" i="15"/>
  <c r="Y5" i="15" s="1"/>
  <c r="V11" i="15"/>
  <c r="M11" i="57"/>
  <c r="W12" i="15"/>
  <c r="R7" i="15"/>
  <c r="AA7" i="15" s="1"/>
  <c r="R23" i="15"/>
  <c r="Z23" i="15" s="1"/>
  <c r="R9" i="15"/>
  <c r="Y9" i="15" s="1"/>
  <c r="V17" i="15"/>
  <c r="W17" i="15"/>
  <c r="R27" i="15"/>
  <c r="Y27" i="15" s="1"/>
  <c r="W11" i="15"/>
  <c r="R13" i="15"/>
  <c r="X13" i="15" s="1"/>
  <c r="R2" i="15"/>
  <c r="R4" i="15"/>
  <c r="R20" i="15"/>
  <c r="Y20" i="15" s="1"/>
  <c r="R6" i="15"/>
  <c r="H11" i="57" s="1"/>
  <c r="R22" i="15"/>
  <c r="X22" i="15" s="1"/>
  <c r="X21" i="15"/>
  <c r="R8" i="15"/>
  <c r="AA8" i="15" s="1"/>
  <c r="R24" i="15"/>
  <c r="W24" i="15" s="1"/>
  <c r="R26" i="15"/>
  <c r="V26" i="15" s="1"/>
  <c r="R10" i="15"/>
  <c r="X10" i="15" s="1"/>
  <c r="R27" i="21"/>
  <c r="W27" i="21" s="1"/>
  <c r="R5" i="21"/>
  <c r="Y5" i="21" s="1"/>
  <c r="R9" i="21"/>
  <c r="Y9" i="21" s="1"/>
  <c r="R21" i="21"/>
  <c r="Y21" i="21" s="1"/>
  <c r="R18" i="21"/>
  <c r="V18" i="21" s="1"/>
  <c r="R19" i="21"/>
  <c r="AA19" i="21" s="1"/>
  <c r="R4" i="21"/>
  <c r="S14" i="57" s="1"/>
  <c r="R25" i="21"/>
  <c r="X25" i="21" s="1"/>
  <c r="R7" i="21"/>
  <c r="AA7" i="21" s="1"/>
  <c r="R11" i="21"/>
  <c r="V11" i="21" s="1"/>
  <c r="R3" i="21"/>
  <c r="R14" i="57" s="1"/>
  <c r="X8" i="21"/>
  <c r="W5" i="21"/>
  <c r="Z5" i="21"/>
  <c r="G14" i="57"/>
  <c r="AA5" i="21"/>
  <c r="X5" i="21"/>
  <c r="AA18" i="21"/>
  <c r="R20" i="21"/>
  <c r="V20" i="21" s="1"/>
  <c r="R13" i="21"/>
  <c r="AA13" i="21" s="1"/>
  <c r="R22" i="21"/>
  <c r="AA22" i="21" s="1"/>
  <c r="R2" i="21"/>
  <c r="Q14" i="57" s="1"/>
  <c r="R24" i="21"/>
  <c r="Y24" i="21" s="1"/>
  <c r="R6" i="21"/>
  <c r="AA6" i="21" s="1"/>
  <c r="R8" i="21"/>
  <c r="Y8" i="21" s="1"/>
  <c r="R10" i="21"/>
  <c r="AA10" i="21" s="1"/>
  <c r="R26" i="21"/>
  <c r="X26" i="21" s="1"/>
  <c r="R12" i="21"/>
  <c r="Z12" i="21" s="1"/>
  <c r="R28" i="21"/>
  <c r="W28" i="21" s="1"/>
  <c r="R17" i="21"/>
  <c r="U17" i="21" s="1"/>
  <c r="V27" i="21"/>
  <c r="V5" i="21"/>
  <c r="V9" i="21"/>
  <c r="R23" i="21"/>
  <c r="Y4" i="71"/>
  <c r="AA4" i="71"/>
  <c r="Z5" i="71"/>
  <c r="W9" i="71"/>
  <c r="AA5" i="71"/>
  <c r="X9" i="71"/>
  <c r="Z4" i="71"/>
  <c r="X4" i="71"/>
  <c r="W4" i="71"/>
  <c r="Y10" i="71"/>
  <c r="Z9" i="71"/>
  <c r="W7" i="71"/>
  <c r="W11" i="71"/>
  <c r="Y11" i="71"/>
  <c r="Z11" i="71"/>
  <c r="V11" i="71"/>
  <c r="R21" i="71"/>
  <c r="AA21" i="71" s="1"/>
  <c r="R23" i="71"/>
  <c r="AA23" i="71" s="1"/>
  <c r="R3" i="71"/>
  <c r="R5" i="71"/>
  <c r="W5" i="71" s="1"/>
  <c r="R7" i="71"/>
  <c r="X7" i="71" s="1"/>
  <c r="R25" i="71"/>
  <c r="Z25" i="71" s="1"/>
  <c r="V9" i="71"/>
  <c r="R13" i="71"/>
  <c r="Z13" i="71" s="1"/>
  <c r="R27" i="71"/>
  <c r="Z27" i="71" s="1"/>
  <c r="V2" i="71"/>
  <c r="X11" i="71"/>
  <c r="V4" i="71"/>
  <c r="Y9" i="71"/>
  <c r="R18" i="71"/>
  <c r="V6" i="71"/>
  <c r="V8" i="71"/>
  <c r="R20" i="71"/>
  <c r="V20" i="71" s="1"/>
  <c r="U2" i="71"/>
  <c r="R24" i="71"/>
  <c r="Z24" i="71" s="1"/>
  <c r="W2" i="71"/>
  <c r="X2" i="71"/>
  <c r="W6" i="71"/>
  <c r="R10" i="71"/>
  <c r="X10" i="71" s="1"/>
  <c r="R12" i="71"/>
  <c r="X12" i="71" s="1"/>
  <c r="J9" i="57"/>
  <c r="V3" i="71"/>
  <c r="D9" i="57"/>
  <c r="F9" i="57"/>
  <c r="R19" i="13"/>
  <c r="R17" i="13"/>
  <c r="R3" i="13"/>
  <c r="R10" i="57" s="1"/>
  <c r="R11" i="13"/>
  <c r="AA11" i="13" s="1"/>
  <c r="V22" i="13"/>
  <c r="R24" i="13"/>
  <c r="Y24" i="13" s="1"/>
  <c r="X22" i="13"/>
  <c r="Y22" i="13"/>
  <c r="Z22" i="13"/>
  <c r="AA22" i="13"/>
  <c r="X27" i="13"/>
  <c r="Y27" i="13"/>
  <c r="Z13" i="13"/>
  <c r="W17" i="13"/>
  <c r="O10" i="57"/>
  <c r="AA27" i="13"/>
  <c r="R21" i="13"/>
  <c r="Z21" i="13" s="1"/>
  <c r="R23" i="13"/>
  <c r="Z23" i="13" s="1"/>
  <c r="R9" i="13"/>
  <c r="Z9" i="13" s="1"/>
  <c r="R25" i="13"/>
  <c r="V25" i="13" s="1"/>
  <c r="R13" i="13"/>
  <c r="Y13" i="13" s="1"/>
  <c r="R2" i="13"/>
  <c r="R18" i="13"/>
  <c r="R4" i="13"/>
  <c r="R5" i="13"/>
  <c r="AA5" i="13" s="1"/>
  <c r="R20" i="13"/>
  <c r="Y20" i="13" s="1"/>
  <c r="R6" i="13"/>
  <c r="Z6" i="13" s="1"/>
  <c r="R7" i="13"/>
  <c r="AA7" i="13" s="1"/>
  <c r="R8" i="13"/>
  <c r="AA8" i="13" s="1"/>
  <c r="R10" i="13"/>
  <c r="Y10" i="13" s="1"/>
  <c r="R26" i="13"/>
  <c r="X26" i="13" s="1"/>
  <c r="R28" i="13"/>
  <c r="V28" i="13" s="1"/>
  <c r="R12" i="13"/>
  <c r="X12" i="13" s="1"/>
  <c r="Y22" i="6"/>
  <c r="X8" i="6"/>
  <c r="AA8" i="6"/>
  <c r="Z19" i="6"/>
  <c r="W5" i="6"/>
  <c r="AA5" i="6"/>
  <c r="Y5" i="6"/>
  <c r="G4" i="57"/>
  <c r="X5" i="6"/>
  <c r="W19" i="6"/>
  <c r="AA19" i="6"/>
  <c r="Y19" i="6"/>
  <c r="Y27" i="6"/>
  <c r="X27" i="6"/>
  <c r="AA27" i="6"/>
  <c r="W27" i="6"/>
  <c r="Z27" i="6"/>
  <c r="AA26" i="6"/>
  <c r="Y20" i="6"/>
  <c r="X24" i="6"/>
  <c r="Z22" i="6"/>
  <c r="Y24" i="6"/>
  <c r="Y8" i="6"/>
  <c r="Z24" i="6"/>
  <c r="X22" i="6"/>
  <c r="AA24" i="6"/>
  <c r="Z8" i="6"/>
  <c r="V8" i="6"/>
  <c r="J4" i="57"/>
  <c r="Z5" i="6"/>
  <c r="Y17" i="6"/>
  <c r="AA18" i="6"/>
  <c r="X19" i="6"/>
  <c r="V3" i="6"/>
  <c r="Z17" i="6"/>
  <c r="AA22" i="6"/>
  <c r="R10" i="6"/>
  <c r="W10" i="6" s="1"/>
  <c r="R12" i="6"/>
  <c r="Y12" i="6" s="1"/>
  <c r="W24" i="6"/>
  <c r="R26" i="6"/>
  <c r="W26" i="6" s="1"/>
  <c r="R17" i="6"/>
  <c r="V17" i="6" s="1"/>
  <c r="R28" i="6"/>
  <c r="Z28" i="6" s="1"/>
  <c r="R3" i="6"/>
  <c r="Z3" i="6" s="1"/>
  <c r="R18" i="6"/>
  <c r="U18" i="6" s="1"/>
  <c r="R20" i="6"/>
  <c r="Z20" i="6" s="1"/>
  <c r="R6" i="6"/>
  <c r="R4" i="6"/>
  <c r="W7" i="6"/>
  <c r="R9" i="6"/>
  <c r="X9" i="6" s="1"/>
  <c r="W21" i="6"/>
  <c r="R23" i="6"/>
  <c r="V23" i="6" s="1"/>
  <c r="R11" i="6"/>
  <c r="W11" i="6" s="1"/>
  <c r="Y21" i="6"/>
  <c r="R25" i="6"/>
  <c r="X25" i="6" s="1"/>
  <c r="W8" i="6"/>
  <c r="R13" i="6"/>
  <c r="O4" i="57" s="1"/>
  <c r="V21" i="24" l="1"/>
  <c r="W18" i="24"/>
  <c r="Z22" i="24"/>
  <c r="Z28" i="68"/>
  <c r="Z24" i="68"/>
  <c r="W24" i="68"/>
  <c r="W28" i="68"/>
  <c r="AA28" i="68"/>
  <c r="X24" i="68"/>
  <c r="Y24" i="68"/>
  <c r="V28" i="68"/>
  <c r="AA26" i="68"/>
  <c r="V5" i="68"/>
  <c r="U5" i="68"/>
  <c r="AA20" i="68"/>
  <c r="U20" i="68"/>
  <c r="Y26" i="68"/>
  <c r="Z23" i="68"/>
  <c r="AA24" i="68"/>
  <c r="V23" i="68"/>
  <c r="AA2" i="10"/>
  <c r="E6" i="57"/>
  <c r="W17" i="10"/>
  <c r="W27" i="10"/>
  <c r="X27" i="10"/>
  <c r="Z27" i="10"/>
  <c r="Y27" i="10"/>
  <c r="W10" i="10"/>
  <c r="X2" i="10"/>
  <c r="W2" i="10"/>
  <c r="W24" i="10"/>
  <c r="V6" i="90"/>
  <c r="AA23" i="90"/>
  <c r="V8" i="90"/>
  <c r="V4" i="90"/>
  <c r="Z8" i="90"/>
  <c r="Z10" i="90"/>
  <c r="Y8" i="90"/>
  <c r="AA10" i="90"/>
  <c r="L26" i="57"/>
  <c r="X8" i="90"/>
  <c r="Y10" i="90"/>
  <c r="V10" i="90"/>
  <c r="Z4" i="90"/>
  <c r="W10" i="90"/>
  <c r="AA4" i="90"/>
  <c r="W4" i="90"/>
  <c r="AA8" i="90"/>
  <c r="Y4" i="90"/>
  <c r="X4" i="90"/>
  <c r="Z24" i="53"/>
  <c r="W24" i="53"/>
  <c r="W26" i="53"/>
  <c r="V28" i="53"/>
  <c r="AA26" i="53"/>
  <c r="Z26" i="53"/>
  <c r="X26" i="53"/>
  <c r="V26" i="53"/>
  <c r="V20" i="53"/>
  <c r="W2" i="53"/>
  <c r="X10" i="53"/>
  <c r="AA11" i="53"/>
  <c r="Q28" i="119"/>
  <c r="D28" i="119"/>
  <c r="V20" i="98"/>
  <c r="W21" i="98"/>
  <c r="Z27" i="98"/>
  <c r="Z18" i="98"/>
  <c r="Z23" i="98"/>
  <c r="AA18" i="98"/>
  <c r="S28" i="119"/>
  <c r="F28" i="119"/>
  <c r="Z22" i="98"/>
  <c r="Y22" i="98"/>
  <c r="AA22" i="98"/>
  <c r="X22" i="98"/>
  <c r="V21" i="98"/>
  <c r="Y27" i="98"/>
  <c r="AA23" i="98"/>
  <c r="R34" i="119"/>
  <c r="R38" i="119"/>
  <c r="R35" i="119"/>
  <c r="R37" i="119"/>
  <c r="R33" i="119"/>
  <c r="R32" i="119"/>
  <c r="R36" i="119"/>
  <c r="X27" i="98"/>
  <c r="AA21" i="98"/>
  <c r="V27" i="98"/>
  <c r="AA20" i="98"/>
  <c r="Z20" i="98"/>
  <c r="W17" i="98"/>
  <c r="V17" i="98"/>
  <c r="AA17" i="98"/>
  <c r="X18" i="98"/>
  <c r="X20" i="98"/>
  <c r="Z26" i="98"/>
  <c r="Y26" i="98"/>
  <c r="V26" i="98"/>
  <c r="W26" i="98"/>
  <c r="X26" i="98"/>
  <c r="W18" i="98"/>
  <c r="Y20" i="98"/>
  <c r="V18" i="98"/>
  <c r="Y5" i="94"/>
  <c r="Y19" i="94"/>
  <c r="Y18" i="94"/>
  <c r="U18" i="94"/>
  <c r="K27" i="57"/>
  <c r="AA2" i="94"/>
  <c r="Q27" i="57"/>
  <c r="U2" i="94"/>
  <c r="Y9" i="94"/>
  <c r="Z19" i="94"/>
  <c r="Z21" i="94"/>
  <c r="G27" i="57"/>
  <c r="V19" i="94"/>
  <c r="X19" i="94"/>
  <c r="AA8" i="94"/>
  <c r="W17" i="94"/>
  <c r="U17" i="94"/>
  <c r="Y24" i="94"/>
  <c r="V9" i="94"/>
  <c r="AA11" i="94"/>
  <c r="W8" i="94"/>
  <c r="AA3" i="94"/>
  <c r="R27" i="57"/>
  <c r="U3" i="94"/>
  <c r="Y21" i="94"/>
  <c r="X20" i="94"/>
  <c r="V18" i="90"/>
  <c r="Y25" i="90"/>
  <c r="V13" i="90"/>
  <c r="V23" i="90"/>
  <c r="J26" i="57"/>
  <c r="Y12" i="86"/>
  <c r="X12" i="86"/>
  <c r="W28" i="86"/>
  <c r="V12" i="86"/>
  <c r="X28" i="86"/>
  <c r="Y28" i="86"/>
  <c r="Z28" i="86"/>
  <c r="W22" i="86"/>
  <c r="Y17" i="75"/>
  <c r="U17" i="75"/>
  <c r="AA19" i="75"/>
  <c r="H24" i="57"/>
  <c r="AA5" i="75"/>
  <c r="AA6" i="75"/>
  <c r="Z3" i="75"/>
  <c r="R24" i="57"/>
  <c r="U3" i="75"/>
  <c r="Z24" i="75"/>
  <c r="W3" i="75"/>
  <c r="Z19" i="75"/>
  <c r="X6" i="75"/>
  <c r="V4" i="75"/>
  <c r="S24" i="57"/>
  <c r="U4" i="75"/>
  <c r="Z6" i="75"/>
  <c r="Y18" i="75"/>
  <c r="U18" i="75"/>
  <c r="V10" i="75"/>
  <c r="N24" i="57"/>
  <c r="W2" i="75"/>
  <c r="U2" i="75"/>
  <c r="Q24" i="57"/>
  <c r="W19" i="75"/>
  <c r="U19" i="75"/>
  <c r="Y24" i="75"/>
  <c r="V9" i="75"/>
  <c r="AA28" i="75"/>
  <c r="Z12" i="75"/>
  <c r="Q23" i="57"/>
  <c r="AA2" i="65"/>
  <c r="X24" i="65"/>
  <c r="AA24" i="65"/>
  <c r="Z24" i="65"/>
  <c r="Y24" i="65"/>
  <c r="V10" i="65"/>
  <c r="AA10" i="65"/>
  <c r="Z10" i="65"/>
  <c r="Y10" i="65"/>
  <c r="L23" i="57"/>
  <c r="D23" i="57"/>
  <c r="Y25" i="65"/>
  <c r="W22" i="65"/>
  <c r="AA22" i="65"/>
  <c r="Z22" i="65"/>
  <c r="Z2" i="65"/>
  <c r="U18" i="65"/>
  <c r="AA18" i="65"/>
  <c r="W13" i="65"/>
  <c r="X8" i="65"/>
  <c r="AA8" i="65"/>
  <c r="O23" i="57"/>
  <c r="Z18" i="65"/>
  <c r="V18" i="65"/>
  <c r="Z6" i="65"/>
  <c r="W6" i="65"/>
  <c r="V2" i="65"/>
  <c r="X25" i="65"/>
  <c r="AA13" i="65"/>
  <c r="Z20" i="65"/>
  <c r="Y7" i="65"/>
  <c r="Y22" i="65"/>
  <c r="Z7" i="65"/>
  <c r="W20" i="65"/>
  <c r="Y2" i="65"/>
  <c r="Y6" i="65"/>
  <c r="V25" i="65"/>
  <c r="AA25" i="65"/>
  <c r="Z13" i="65"/>
  <c r="W24" i="65"/>
  <c r="S23" i="57"/>
  <c r="U4" i="65"/>
  <c r="Y4" i="65"/>
  <c r="X10" i="65"/>
  <c r="I23" i="57"/>
  <c r="V7" i="65"/>
  <c r="X7" i="65"/>
  <c r="AA7" i="65"/>
  <c r="H23" i="57"/>
  <c r="AA4" i="65"/>
  <c r="X6" i="65"/>
  <c r="U3" i="65"/>
  <c r="W3" i="65"/>
  <c r="Z3" i="65"/>
  <c r="V3" i="65"/>
  <c r="R23" i="57"/>
  <c r="X3" i="65"/>
  <c r="E23" i="57"/>
  <c r="Y3" i="65"/>
  <c r="Y13" i="65"/>
  <c r="Y18" i="65"/>
  <c r="Z19" i="68"/>
  <c r="U19" i="68"/>
  <c r="F22" i="57"/>
  <c r="S22" i="57"/>
  <c r="U4" i="68"/>
  <c r="V18" i="68"/>
  <c r="U18" i="68"/>
  <c r="AA27" i="68"/>
  <c r="X4" i="68"/>
  <c r="V26" i="68"/>
  <c r="Y5" i="68"/>
  <c r="V19" i="68"/>
  <c r="AA23" i="68"/>
  <c r="V17" i="68"/>
  <c r="U17" i="68"/>
  <c r="W2" i="68"/>
  <c r="U2" i="68"/>
  <c r="Q22" i="57"/>
  <c r="Y19" i="68"/>
  <c r="Z27" i="62"/>
  <c r="V27" i="62"/>
  <c r="AA21" i="62"/>
  <c r="X6" i="62"/>
  <c r="Y3" i="62"/>
  <c r="R21" i="57"/>
  <c r="Y18" i="62"/>
  <c r="X2" i="62"/>
  <c r="W27" i="62"/>
  <c r="AA3" i="62"/>
  <c r="W9" i="62"/>
  <c r="Y9" i="62"/>
  <c r="G21" i="57"/>
  <c r="V21" i="62"/>
  <c r="Q21" i="57"/>
  <c r="V11" i="62"/>
  <c r="AA26" i="62"/>
  <c r="Y25" i="62"/>
  <c r="O20" i="57"/>
  <c r="AA10" i="58"/>
  <c r="Y25" i="58"/>
  <c r="W25" i="58"/>
  <c r="AA25" i="58"/>
  <c r="E20" i="57"/>
  <c r="R20" i="57"/>
  <c r="X25" i="58"/>
  <c r="W25" i="50"/>
  <c r="V25" i="50"/>
  <c r="X25" i="50"/>
  <c r="Y13" i="50"/>
  <c r="AA5" i="50"/>
  <c r="Y5" i="50"/>
  <c r="X5" i="50"/>
  <c r="Z5" i="50"/>
  <c r="Y27" i="50"/>
  <c r="Y25" i="50"/>
  <c r="Z9" i="50"/>
  <c r="V9" i="50"/>
  <c r="Y9" i="50"/>
  <c r="K19" i="57"/>
  <c r="W9" i="50"/>
  <c r="X9" i="50"/>
  <c r="W28" i="50"/>
  <c r="AA8" i="50"/>
  <c r="Z13" i="50"/>
  <c r="Y22" i="50"/>
  <c r="V10" i="50"/>
  <c r="W5" i="50"/>
  <c r="X8" i="50"/>
  <c r="AA25" i="50"/>
  <c r="O19" i="57"/>
  <c r="V13" i="50"/>
  <c r="V22" i="50"/>
  <c r="Z25" i="50"/>
  <c r="AA24" i="50"/>
  <c r="AA4" i="50"/>
  <c r="X10" i="50"/>
  <c r="Z24" i="50"/>
  <c r="W13" i="50"/>
  <c r="U19" i="50"/>
  <c r="AA19" i="50"/>
  <c r="Z19" i="50"/>
  <c r="X19" i="50"/>
  <c r="Y19" i="50"/>
  <c r="AA13" i="50"/>
  <c r="Y28" i="50"/>
  <c r="AA10" i="50"/>
  <c r="Y24" i="50"/>
  <c r="Z28" i="50"/>
  <c r="U4" i="50"/>
  <c r="S19" i="57"/>
  <c r="W10" i="50"/>
  <c r="Z10" i="50"/>
  <c r="X28" i="50"/>
  <c r="V4" i="50"/>
  <c r="X24" i="50"/>
  <c r="W24" i="50"/>
  <c r="V4" i="31"/>
  <c r="S18" i="57"/>
  <c r="U4" i="31"/>
  <c r="W18" i="31"/>
  <c r="U18" i="31"/>
  <c r="E18" i="57"/>
  <c r="R18" i="57"/>
  <c r="U3" i="31"/>
  <c r="W24" i="31"/>
  <c r="X26" i="31"/>
  <c r="AA9" i="31"/>
  <c r="AA19" i="31"/>
  <c r="U19" i="31"/>
  <c r="W17" i="31"/>
  <c r="U17" i="31"/>
  <c r="Z9" i="31"/>
  <c r="AA8" i="31"/>
  <c r="Y9" i="31"/>
  <c r="Y2" i="31"/>
  <c r="Q18" i="57"/>
  <c r="U2" i="31"/>
  <c r="Y24" i="31"/>
  <c r="Y20" i="31"/>
  <c r="W20" i="31"/>
  <c r="AA20" i="31"/>
  <c r="Z24" i="31"/>
  <c r="X20" i="31"/>
  <c r="Z13" i="31"/>
  <c r="AA10" i="31"/>
  <c r="Z20" i="31"/>
  <c r="Z10" i="31"/>
  <c r="Z8" i="31"/>
  <c r="E17" i="57"/>
  <c r="R17" i="57"/>
  <c r="U3" i="29"/>
  <c r="AA9" i="29"/>
  <c r="Y17" i="29"/>
  <c r="U17" i="29"/>
  <c r="Z9" i="29"/>
  <c r="W9" i="29"/>
  <c r="X11" i="29"/>
  <c r="K17" i="57"/>
  <c r="Y9" i="29"/>
  <c r="X9" i="29"/>
  <c r="AA12" i="29"/>
  <c r="Z2" i="29"/>
  <c r="Q17" i="57"/>
  <c r="U2" i="29"/>
  <c r="O17" i="57"/>
  <c r="X18" i="29"/>
  <c r="U18" i="29"/>
  <c r="AA11" i="29"/>
  <c r="Z11" i="29"/>
  <c r="Z20" i="24"/>
  <c r="AA22" i="24"/>
  <c r="AA18" i="24"/>
  <c r="Y20" i="24"/>
  <c r="X22" i="24"/>
  <c r="Y22" i="24"/>
  <c r="X18" i="24"/>
  <c r="I16" i="57"/>
  <c r="V13" i="24"/>
  <c r="Y28" i="24"/>
  <c r="V28" i="24"/>
  <c r="W13" i="24"/>
  <c r="W7" i="24"/>
  <c r="Y18" i="24"/>
  <c r="AA20" i="24"/>
  <c r="Z11" i="24"/>
  <c r="X7" i="24"/>
  <c r="AA17" i="24"/>
  <c r="U17" i="24"/>
  <c r="Y24" i="24"/>
  <c r="Y11" i="24"/>
  <c r="M16" i="57"/>
  <c r="Y4" i="24"/>
  <c r="S16" i="57"/>
  <c r="U4" i="24"/>
  <c r="V20" i="24"/>
  <c r="W11" i="24"/>
  <c r="Z3" i="24"/>
  <c r="U3" i="24"/>
  <c r="R16" i="57"/>
  <c r="X17" i="24"/>
  <c r="V18" i="24"/>
  <c r="U18" i="24"/>
  <c r="AA13" i="24"/>
  <c r="O16" i="57"/>
  <c r="V24" i="24"/>
  <c r="D16" i="57"/>
  <c r="Q16" i="57"/>
  <c r="U2" i="24"/>
  <c r="W17" i="24"/>
  <c r="X8" i="23"/>
  <c r="U19" i="23"/>
  <c r="AA19" i="23"/>
  <c r="Z19" i="23"/>
  <c r="Y19" i="23"/>
  <c r="Y18" i="23"/>
  <c r="Z5" i="23"/>
  <c r="AA5" i="23"/>
  <c r="Y5" i="23"/>
  <c r="G15" i="57"/>
  <c r="W18" i="23"/>
  <c r="V2" i="23"/>
  <c r="D15" i="57"/>
  <c r="Y17" i="23"/>
  <c r="AA22" i="23"/>
  <c r="H15" i="57"/>
  <c r="AA18" i="23"/>
  <c r="W27" i="23"/>
  <c r="V27" i="23"/>
  <c r="Z28" i="23"/>
  <c r="AA28" i="23"/>
  <c r="M15" i="57"/>
  <c r="Y11" i="23"/>
  <c r="X11" i="23"/>
  <c r="W11" i="23"/>
  <c r="V11" i="23"/>
  <c r="X28" i="23"/>
  <c r="V28" i="23"/>
  <c r="Y27" i="23"/>
  <c r="W8" i="23"/>
  <c r="Z13" i="23"/>
  <c r="E15" i="57"/>
  <c r="AA3" i="23"/>
  <c r="Z8" i="23"/>
  <c r="X27" i="23"/>
  <c r="X22" i="23"/>
  <c r="F15" i="57"/>
  <c r="W22" i="23"/>
  <c r="Z22" i="23"/>
  <c r="Y22" i="23"/>
  <c r="W3" i="23"/>
  <c r="Z2" i="23"/>
  <c r="Y8" i="23"/>
  <c r="AA2" i="23"/>
  <c r="AA27" i="23"/>
  <c r="Z17" i="23"/>
  <c r="X10" i="23"/>
  <c r="Y6" i="23"/>
  <c r="AA6" i="23"/>
  <c r="X2" i="23"/>
  <c r="J15" i="57"/>
  <c r="V8" i="23"/>
  <c r="U18" i="23"/>
  <c r="Z18" i="23"/>
  <c r="O15" i="57"/>
  <c r="W13" i="23"/>
  <c r="V13" i="23"/>
  <c r="X18" i="23"/>
  <c r="AA13" i="23"/>
  <c r="V17" i="23"/>
  <c r="X5" i="23"/>
  <c r="Z6" i="23"/>
  <c r="Y4" i="21"/>
  <c r="AA5" i="19"/>
  <c r="G13" i="57"/>
  <c r="X21" i="19"/>
  <c r="J13" i="57"/>
  <c r="V8" i="19"/>
  <c r="X6" i="19"/>
  <c r="W6" i="19"/>
  <c r="H13" i="57"/>
  <c r="V6" i="19"/>
  <c r="AA28" i="19"/>
  <c r="U18" i="19"/>
  <c r="X18" i="19"/>
  <c r="W18" i="19"/>
  <c r="V18" i="19"/>
  <c r="Y18" i="19"/>
  <c r="Z5" i="19"/>
  <c r="AA8" i="19"/>
  <c r="W20" i="19"/>
  <c r="V20" i="19"/>
  <c r="Z28" i="19"/>
  <c r="V28" i="19"/>
  <c r="M13" i="57"/>
  <c r="Z11" i="19"/>
  <c r="V11" i="19"/>
  <c r="Y11" i="19"/>
  <c r="AA11" i="19"/>
  <c r="AA21" i="19"/>
  <c r="Y5" i="19"/>
  <c r="Z21" i="19"/>
  <c r="X4" i="19"/>
  <c r="F13" i="57"/>
  <c r="S13" i="57"/>
  <c r="U4" i="19"/>
  <c r="Z4" i="19"/>
  <c r="Y4" i="19"/>
  <c r="W4" i="19"/>
  <c r="V4" i="19"/>
  <c r="W23" i="19"/>
  <c r="Z23" i="19"/>
  <c r="AA23" i="19"/>
  <c r="Y17" i="19"/>
  <c r="W17" i="19"/>
  <c r="Z8" i="19"/>
  <c r="W21" i="19"/>
  <c r="Z25" i="19"/>
  <c r="Y25" i="19"/>
  <c r="AA25" i="19"/>
  <c r="X25" i="19"/>
  <c r="AA17" i="19"/>
  <c r="X9" i="19"/>
  <c r="AA9" i="19"/>
  <c r="V21" i="19"/>
  <c r="Z6" i="19"/>
  <c r="W12" i="19"/>
  <c r="Y12" i="19"/>
  <c r="X11" i="19"/>
  <c r="V23" i="19"/>
  <c r="Z9" i="19"/>
  <c r="AA4" i="16"/>
  <c r="S12" i="57"/>
  <c r="U4" i="16"/>
  <c r="V9" i="16"/>
  <c r="AA9" i="16"/>
  <c r="Z9" i="16"/>
  <c r="Y9" i="16"/>
  <c r="Y12" i="16"/>
  <c r="W9" i="16"/>
  <c r="K12" i="57"/>
  <c r="N11" i="57"/>
  <c r="Y12" i="15"/>
  <c r="Y4" i="15"/>
  <c r="U4" i="15"/>
  <c r="S11" i="57"/>
  <c r="V2" i="15"/>
  <c r="U2" i="15"/>
  <c r="Q11" i="57"/>
  <c r="W10" i="15"/>
  <c r="W6" i="15"/>
  <c r="AA28" i="15"/>
  <c r="W28" i="15"/>
  <c r="X12" i="15"/>
  <c r="X28" i="15"/>
  <c r="Y21" i="15"/>
  <c r="Z28" i="15"/>
  <c r="V28" i="15"/>
  <c r="AA21" i="15"/>
  <c r="Y19" i="15"/>
  <c r="U19" i="15"/>
  <c r="AA12" i="15"/>
  <c r="V12" i="15"/>
  <c r="W18" i="15"/>
  <c r="U18" i="15"/>
  <c r="AA18" i="15"/>
  <c r="X18" i="15"/>
  <c r="Y3" i="15"/>
  <c r="R11" i="57"/>
  <c r="U3" i="15"/>
  <c r="Z22" i="15"/>
  <c r="J11" i="57"/>
  <c r="Z18" i="15"/>
  <c r="V27" i="13"/>
  <c r="W27" i="13"/>
  <c r="X19" i="13"/>
  <c r="U19" i="13"/>
  <c r="Y4" i="13"/>
  <c r="S10" i="57"/>
  <c r="U4" i="13"/>
  <c r="W2" i="13"/>
  <c r="Q10" i="57"/>
  <c r="X5" i="71"/>
  <c r="U3" i="71"/>
  <c r="R9" i="57"/>
  <c r="Y12" i="71"/>
  <c r="O9" i="57"/>
  <c r="AA3" i="71"/>
  <c r="V10" i="71"/>
  <c r="X3" i="71"/>
  <c r="V12" i="71"/>
  <c r="AA7" i="71"/>
  <c r="Q9" i="57"/>
  <c r="W13" i="71"/>
  <c r="Z7" i="71"/>
  <c r="U4" i="71"/>
  <c r="S9" i="57"/>
  <c r="X25" i="53"/>
  <c r="Y28" i="53"/>
  <c r="X11" i="53"/>
  <c r="X28" i="53"/>
  <c r="W25" i="53"/>
  <c r="V25" i="53"/>
  <c r="Y11" i="53"/>
  <c r="V21" i="53"/>
  <c r="Z10" i="53"/>
  <c r="M8" i="57"/>
  <c r="W17" i="53"/>
  <c r="W3" i="53"/>
  <c r="U3" i="53"/>
  <c r="R8" i="57"/>
  <c r="AA2" i="53"/>
  <c r="Y10" i="53"/>
  <c r="Y7" i="11"/>
  <c r="AA18" i="11"/>
  <c r="Z5" i="11"/>
  <c r="AA10" i="11"/>
  <c r="Y5" i="11"/>
  <c r="Z10" i="11"/>
  <c r="X9" i="11"/>
  <c r="W25" i="11"/>
  <c r="Z7" i="11"/>
  <c r="X11" i="11"/>
  <c r="X17" i="11"/>
  <c r="V7" i="11"/>
  <c r="X10" i="11"/>
  <c r="Y9" i="11"/>
  <c r="W10" i="11"/>
  <c r="AA9" i="11"/>
  <c r="W5" i="11"/>
  <c r="W18" i="11"/>
  <c r="Z9" i="11"/>
  <c r="W17" i="11"/>
  <c r="AA11" i="11"/>
  <c r="X18" i="11"/>
  <c r="X5" i="11"/>
  <c r="Y11" i="11"/>
  <c r="Y18" i="11"/>
  <c r="V18" i="11"/>
  <c r="Z11" i="11"/>
  <c r="I7" i="57"/>
  <c r="Y3" i="11"/>
  <c r="W3" i="11"/>
  <c r="V17" i="11"/>
  <c r="Z5" i="10"/>
  <c r="D6" i="57"/>
  <c r="I6" i="57"/>
  <c r="V2" i="10"/>
  <c r="O6" i="57"/>
  <c r="Y5" i="10"/>
  <c r="AA27" i="10"/>
  <c r="K6" i="57"/>
  <c r="W5" i="10"/>
  <c r="Y28" i="10"/>
  <c r="AA5" i="10"/>
  <c r="V5" i="10"/>
  <c r="Y17" i="10"/>
  <c r="G6" i="57"/>
  <c r="X7" i="10"/>
  <c r="V17" i="10"/>
  <c r="N6" i="57"/>
  <c r="X17" i="10"/>
  <c r="J6" i="57"/>
  <c r="Z17" i="10"/>
  <c r="W7" i="10"/>
  <c r="AA4" i="8"/>
  <c r="S5" i="57"/>
  <c r="U4" i="8"/>
  <c r="W18" i="8"/>
  <c r="U18" i="8"/>
  <c r="L5" i="57"/>
  <c r="Z8" i="8"/>
  <c r="R5" i="57"/>
  <c r="U3" i="8"/>
  <c r="V11" i="8"/>
  <c r="W8" i="8"/>
  <c r="U2" i="8"/>
  <c r="Q5" i="57"/>
  <c r="Y11" i="8"/>
  <c r="W13" i="8"/>
  <c r="O5" i="57"/>
  <c r="M5" i="57"/>
  <c r="X20" i="8"/>
  <c r="Y17" i="8"/>
  <c r="U17" i="8"/>
  <c r="V18" i="8"/>
  <c r="AA24" i="8"/>
  <c r="Y18" i="8"/>
  <c r="Y20" i="8"/>
  <c r="Z18" i="8"/>
  <c r="Y2" i="6"/>
  <c r="D4" i="57"/>
  <c r="V2" i="6"/>
  <c r="U17" i="6"/>
  <c r="AA17" i="6"/>
  <c r="U2" i="6"/>
  <c r="AA20" i="6"/>
  <c r="Z26" i="6"/>
  <c r="W3" i="6"/>
  <c r="Y28" i="6"/>
  <c r="AA2" i="6"/>
  <c r="V26" i="6"/>
  <c r="X28" i="6"/>
  <c r="X8" i="1"/>
  <c r="V8" i="1"/>
  <c r="Z21" i="1"/>
  <c r="X3" i="1"/>
  <c r="AA8" i="1"/>
  <c r="W12" i="10"/>
  <c r="AA10" i="10"/>
  <c r="Y18" i="10"/>
  <c r="AA20" i="10"/>
  <c r="W18" i="10"/>
  <c r="Z6" i="10"/>
  <c r="V10" i="10"/>
  <c r="X18" i="10"/>
  <c r="X28" i="10"/>
  <c r="Z18" i="10"/>
  <c r="Z20" i="10"/>
  <c r="V18" i="10"/>
  <c r="Y10" i="10"/>
  <c r="AA6" i="10"/>
  <c r="Y3" i="10"/>
  <c r="V9" i="10"/>
  <c r="X19" i="10"/>
  <c r="Y26" i="10"/>
  <c r="W11" i="10"/>
  <c r="AA11" i="10"/>
  <c r="X26" i="10"/>
  <c r="X13" i="10"/>
  <c r="Y12" i="10"/>
  <c r="W13" i="10"/>
  <c r="V26" i="10"/>
  <c r="Y11" i="10"/>
  <c r="V13" i="10"/>
  <c r="X11" i="10"/>
  <c r="AA13" i="10"/>
  <c r="Y13" i="10"/>
  <c r="Z11" i="10"/>
  <c r="V20" i="10"/>
  <c r="AA26" i="10"/>
  <c r="X20" i="10"/>
  <c r="W26" i="10"/>
  <c r="X8" i="10"/>
  <c r="Y21" i="10"/>
  <c r="V4" i="10"/>
  <c r="Y4" i="10"/>
  <c r="X4" i="10"/>
  <c r="W4" i="10"/>
  <c r="V19" i="10"/>
  <c r="Z3" i="10"/>
  <c r="X3" i="10"/>
  <c r="W8" i="10"/>
  <c r="X21" i="10"/>
  <c r="X25" i="10"/>
  <c r="V25" i="10"/>
  <c r="AA25" i="10"/>
  <c r="Y25" i="10"/>
  <c r="Z25" i="10"/>
  <c r="Z8" i="10"/>
  <c r="W3" i="10"/>
  <c r="AA8" i="10"/>
  <c r="Z4" i="10"/>
  <c r="Z21" i="10"/>
  <c r="W21" i="10"/>
  <c r="AA3" i="10"/>
  <c r="AA12" i="10"/>
  <c r="Y9" i="10"/>
  <c r="Z9" i="10"/>
  <c r="W9" i="10"/>
  <c r="AA9" i="10"/>
  <c r="AA19" i="10"/>
  <c r="V28" i="10"/>
  <c r="Z12" i="10"/>
  <c r="Z23" i="10"/>
  <c r="X23" i="10"/>
  <c r="AA23" i="10"/>
  <c r="V12" i="10"/>
  <c r="Y23" i="10"/>
  <c r="AA4" i="10"/>
  <c r="V8" i="10"/>
  <c r="W19" i="10"/>
  <c r="AA28" i="10"/>
  <c r="V23" i="10"/>
  <c r="AA21" i="10"/>
  <c r="W23" i="10"/>
  <c r="Z28" i="10"/>
  <c r="Z19" i="10"/>
  <c r="AA7" i="10"/>
  <c r="Y7" i="10"/>
  <c r="V7" i="10"/>
  <c r="AA28" i="11"/>
  <c r="L7" i="57"/>
  <c r="V10" i="11"/>
  <c r="W20" i="11"/>
  <c r="Y27" i="11"/>
  <c r="W27" i="11"/>
  <c r="Z28" i="11"/>
  <c r="X19" i="11"/>
  <c r="W23" i="11"/>
  <c r="X12" i="11"/>
  <c r="X28" i="11"/>
  <c r="V27" i="11"/>
  <c r="Y21" i="11"/>
  <c r="Z17" i="11"/>
  <c r="Y28" i="11"/>
  <c r="AA24" i="11"/>
  <c r="Y12" i="11"/>
  <c r="W24" i="11"/>
  <c r="Z27" i="11"/>
  <c r="X27" i="11"/>
  <c r="V26" i="11"/>
  <c r="X24" i="11"/>
  <c r="AA21" i="11"/>
  <c r="W21" i="11"/>
  <c r="Y24" i="11"/>
  <c r="Y2" i="11"/>
  <c r="X2" i="11"/>
  <c r="X23" i="11"/>
  <c r="V23" i="11"/>
  <c r="V28" i="11"/>
  <c r="X21" i="11"/>
  <c r="V24" i="11"/>
  <c r="AA26" i="11"/>
  <c r="AA19" i="11"/>
  <c r="AA12" i="11"/>
  <c r="Z26" i="11"/>
  <c r="Z23" i="11"/>
  <c r="Y26" i="11"/>
  <c r="Y25" i="11"/>
  <c r="V25" i="11"/>
  <c r="AA25" i="11"/>
  <c r="Z25" i="11"/>
  <c r="W19" i="11"/>
  <c r="Z19" i="11"/>
  <c r="W12" i="11"/>
  <c r="W26" i="11"/>
  <c r="Z21" i="11"/>
  <c r="Y23" i="11"/>
  <c r="V3" i="11"/>
  <c r="E7" i="57"/>
  <c r="V5" i="11"/>
  <c r="G7" i="57"/>
  <c r="J7" i="57"/>
  <c r="V8" i="11"/>
  <c r="O7" i="57"/>
  <c r="V13" i="11"/>
  <c r="N7" i="57"/>
  <c r="V12" i="11"/>
  <c r="V11" i="11"/>
  <c r="M7" i="57"/>
  <c r="F7" i="57"/>
  <c r="V4" i="11"/>
  <c r="V9" i="11"/>
  <c r="K7" i="57"/>
  <c r="D7" i="57"/>
  <c r="V2" i="11"/>
  <c r="V28" i="90"/>
  <c r="Y3" i="90"/>
  <c r="X28" i="90"/>
  <c r="V17" i="90"/>
  <c r="Y26" i="90"/>
  <c r="Z19" i="90"/>
  <c r="AA26" i="90"/>
  <c r="X27" i="90"/>
  <c r="Y19" i="90"/>
  <c r="W21" i="90"/>
  <c r="X26" i="90"/>
  <c r="Z26" i="90"/>
  <c r="Z18" i="90"/>
  <c r="AA18" i="90"/>
  <c r="W26" i="90"/>
  <c r="X12" i="90"/>
  <c r="W18" i="90"/>
  <c r="W19" i="90"/>
  <c r="X18" i="90"/>
  <c r="AA20" i="90"/>
  <c r="V25" i="90"/>
  <c r="Z17" i="90"/>
  <c r="Z25" i="90"/>
  <c r="Z20" i="90"/>
  <c r="Y20" i="90"/>
  <c r="X20" i="90"/>
  <c r="W20" i="90"/>
  <c r="V2" i="90"/>
  <c r="AA21" i="90"/>
  <c r="K26" i="57"/>
  <c r="Y9" i="90"/>
  <c r="Y12" i="90"/>
  <c r="W2" i="90"/>
  <c r="AA27" i="90"/>
  <c r="V27" i="90"/>
  <c r="V5" i="90"/>
  <c r="AA5" i="90"/>
  <c r="AA9" i="90"/>
  <c r="X19" i="90"/>
  <c r="W27" i="90"/>
  <c r="AA3" i="90"/>
  <c r="Z21" i="90"/>
  <c r="Z12" i="90"/>
  <c r="X17" i="90"/>
  <c r="W12" i="90"/>
  <c r="V3" i="90"/>
  <c r="Y21" i="90"/>
  <c r="X5" i="90"/>
  <c r="AA24" i="90"/>
  <c r="V9" i="90"/>
  <c r="AA25" i="90"/>
  <c r="V21" i="90"/>
  <c r="V19" i="90"/>
  <c r="W24" i="90"/>
  <c r="V24" i="90"/>
  <c r="X24" i="90"/>
  <c r="Y24" i="90"/>
  <c r="AA17" i="90"/>
  <c r="X13" i="90"/>
  <c r="Y2" i="90"/>
  <c r="AA2" i="90"/>
  <c r="Z2" i="90"/>
  <c r="W3" i="90"/>
  <c r="Z3" i="90"/>
  <c r="E26" i="57"/>
  <c r="Z9" i="90"/>
  <c r="Y17" i="90"/>
  <c r="W25" i="90"/>
  <c r="X9" i="90"/>
  <c r="Y27" i="90"/>
  <c r="Y5" i="90"/>
  <c r="W5" i="90"/>
  <c r="Z13" i="90"/>
  <c r="Y13" i="90"/>
  <c r="O26" i="57"/>
  <c r="AA13" i="90"/>
  <c r="V12" i="90"/>
  <c r="N26" i="57"/>
  <c r="D26" i="57"/>
  <c r="Z5" i="90"/>
  <c r="Z11" i="98"/>
  <c r="M28" i="57"/>
  <c r="Y11" i="98"/>
  <c r="X11" i="98"/>
  <c r="W11" i="98"/>
  <c r="V11" i="98"/>
  <c r="AA11" i="98"/>
  <c r="R6" i="98"/>
  <c r="Z6" i="98" s="1"/>
  <c r="R9" i="98"/>
  <c r="Z9" i="98" s="1"/>
  <c r="R7" i="98"/>
  <c r="R13" i="98"/>
  <c r="Z13" i="98" s="1"/>
  <c r="R12" i="98"/>
  <c r="R4" i="98"/>
  <c r="AA4" i="98" s="1"/>
  <c r="AA7" i="98"/>
  <c r="AA10" i="98"/>
  <c r="R5" i="98"/>
  <c r="R8" i="98"/>
  <c r="Z8" i="98" s="1"/>
  <c r="AA2" i="98"/>
  <c r="V10" i="98"/>
  <c r="L28" i="57"/>
  <c r="Y10" i="98"/>
  <c r="X10" i="98"/>
  <c r="W10" i="98"/>
  <c r="R2" i="98"/>
  <c r="W2" i="1"/>
  <c r="Q3" i="57"/>
  <c r="U2" i="1"/>
  <c r="AA19" i="1"/>
  <c r="U19" i="1"/>
  <c r="V3" i="1"/>
  <c r="R3" i="57"/>
  <c r="U3" i="1"/>
  <c r="J3" i="57"/>
  <c r="V18" i="1"/>
  <c r="U18" i="1"/>
  <c r="X21" i="1"/>
  <c r="Z8" i="1"/>
  <c r="W21" i="1"/>
  <c r="X2" i="1"/>
  <c r="V21" i="1"/>
  <c r="W66" i="52"/>
  <c r="V62" i="52"/>
  <c r="Z50" i="52"/>
  <c r="W99" i="52"/>
  <c r="U62" i="52"/>
  <c r="U65" i="52"/>
  <c r="Y50" i="52"/>
  <c r="V65" i="52"/>
  <c r="X51" i="52"/>
  <c r="U42" i="52"/>
  <c r="Z42" i="52"/>
  <c r="U77" i="52"/>
  <c r="X64" i="52"/>
  <c r="X117" i="52"/>
  <c r="Z45" i="52"/>
  <c r="S77" i="52"/>
  <c r="W83" i="52"/>
  <c r="T77" i="52"/>
  <c r="X81" i="52"/>
  <c r="W115" i="52"/>
  <c r="W77" i="52"/>
  <c r="V94" i="52"/>
  <c r="V81" i="52"/>
  <c r="U64" i="52"/>
  <c r="X42" i="52"/>
  <c r="X102" i="52"/>
  <c r="V50" i="52"/>
  <c r="X62" i="52"/>
  <c r="T59" i="52"/>
  <c r="X100" i="52"/>
  <c r="Z100" i="52"/>
  <c r="U66" i="52"/>
  <c r="Y117" i="52"/>
  <c r="V42" i="52"/>
  <c r="Z46" i="52"/>
  <c r="Y113" i="52"/>
  <c r="W102" i="52"/>
  <c r="T62" i="52"/>
  <c r="W65" i="52"/>
  <c r="V113" i="52"/>
  <c r="AA115" i="52"/>
  <c r="AA117" i="52"/>
  <c r="AA50" i="52"/>
  <c r="Y46" i="52"/>
  <c r="V116" i="52"/>
  <c r="W113" i="52"/>
  <c r="Z113" i="52"/>
  <c r="Z117" i="52"/>
  <c r="T81" i="52"/>
  <c r="U81" i="52"/>
  <c r="X50" i="52"/>
  <c r="X46" i="52"/>
  <c r="X99" i="52"/>
  <c r="V107" i="52"/>
  <c r="S75" i="52"/>
  <c r="W46" i="52"/>
  <c r="Y110" i="52"/>
  <c r="V114" i="52"/>
  <c r="Z114" i="52"/>
  <c r="V46" i="52"/>
  <c r="Y115" i="52"/>
  <c r="W92" i="52"/>
  <c r="V110" i="52"/>
  <c r="Y98" i="52"/>
  <c r="Y116" i="52"/>
  <c r="Y100" i="52"/>
  <c r="Z94" i="52"/>
  <c r="Y112" i="52"/>
  <c r="Y108" i="52"/>
  <c r="X84" i="52"/>
  <c r="W84" i="52"/>
  <c r="V84" i="52"/>
  <c r="V108" i="52"/>
  <c r="AA108" i="52"/>
  <c r="V69" i="52"/>
  <c r="W69" i="52"/>
  <c r="X69" i="52"/>
  <c r="X75" i="52"/>
  <c r="W111" i="52"/>
  <c r="Z111" i="52"/>
  <c r="Y111" i="52"/>
  <c r="X111" i="52"/>
  <c r="V111" i="52"/>
  <c r="Y92" i="52"/>
  <c r="X83" i="52"/>
  <c r="Z98" i="52"/>
  <c r="T75" i="52"/>
  <c r="X116" i="52"/>
  <c r="Z91" i="52"/>
  <c r="Y91" i="52"/>
  <c r="AA91" i="52"/>
  <c r="AA114" i="52"/>
  <c r="X108" i="52"/>
  <c r="V74" i="52"/>
  <c r="X74" i="52"/>
  <c r="W74" i="52"/>
  <c r="AA110" i="52"/>
  <c r="Y114" i="52"/>
  <c r="AA98" i="52"/>
  <c r="V92" i="52"/>
  <c r="W98" i="52"/>
  <c r="Y94" i="52"/>
  <c r="T64" i="52"/>
  <c r="W75" i="52"/>
  <c r="Z102" i="52"/>
  <c r="AA102" i="52"/>
  <c r="Y96" i="52"/>
  <c r="T74" i="52"/>
  <c r="S79" i="52"/>
  <c r="W64" i="52"/>
  <c r="U68" i="52"/>
  <c r="W97" i="52"/>
  <c r="Y97" i="52"/>
  <c r="V97" i="52"/>
  <c r="X97" i="52"/>
  <c r="Z92" i="52"/>
  <c r="T79" i="52"/>
  <c r="V66" i="52"/>
  <c r="AA92" i="52"/>
  <c r="Z116" i="52"/>
  <c r="W116" i="52"/>
  <c r="U83" i="52"/>
  <c r="X94" i="52"/>
  <c r="Z112" i="52"/>
  <c r="U80" i="52"/>
  <c r="V80" i="52"/>
  <c r="T80" i="52"/>
  <c r="W80" i="52"/>
  <c r="V64" i="52"/>
  <c r="Z108" i="52"/>
  <c r="V59" i="52"/>
  <c r="W59" i="52"/>
  <c r="X59" i="52"/>
  <c r="W100" i="52"/>
  <c r="X91" i="52"/>
  <c r="U75" i="52"/>
  <c r="T84" i="52"/>
  <c r="U84" i="52"/>
  <c r="Z51" i="52"/>
  <c r="W96" i="52"/>
  <c r="X77" i="52"/>
  <c r="V117" i="52"/>
  <c r="Z97" i="52"/>
  <c r="U79" i="52"/>
  <c r="AA107" i="52"/>
  <c r="Z107" i="52"/>
  <c r="Y107" i="52"/>
  <c r="X107" i="52"/>
  <c r="T83" i="52"/>
  <c r="X68" i="52"/>
  <c r="W51" i="52"/>
  <c r="AA94" i="52"/>
  <c r="V102" i="52"/>
  <c r="AA53" i="52"/>
  <c r="X66" i="52"/>
  <c r="AA100" i="52"/>
  <c r="V98" i="52"/>
  <c r="W68" i="52"/>
  <c r="Y51" i="52"/>
  <c r="W62" i="52"/>
  <c r="U69" i="52"/>
  <c r="U59" i="52"/>
  <c r="AA4" i="6"/>
  <c r="U4" i="6"/>
  <c r="S4" i="57"/>
  <c r="X2" i="6"/>
  <c r="W2" i="6"/>
  <c r="Z2" i="6"/>
  <c r="X3" i="6"/>
  <c r="R4" i="57"/>
  <c r="X17" i="6"/>
  <c r="W13" i="6"/>
  <c r="W17" i="6"/>
  <c r="X12" i="16"/>
  <c r="G12" i="57"/>
  <c r="AA12" i="16"/>
  <c r="W5" i="16"/>
  <c r="AA5" i="16"/>
  <c r="Y5" i="16"/>
  <c r="Z12" i="16"/>
  <c r="D12" i="57"/>
  <c r="U2" i="16"/>
  <c r="Q12" i="57"/>
  <c r="R12" i="57"/>
  <c r="U3" i="16"/>
  <c r="Y3" i="16"/>
  <c r="E12" i="57"/>
  <c r="W3" i="16"/>
  <c r="V3" i="16"/>
  <c r="Y12" i="53"/>
  <c r="W12" i="53"/>
  <c r="V17" i="53"/>
  <c r="U17" i="53"/>
  <c r="AA12" i="53"/>
  <c r="AA21" i="53"/>
  <c r="Z18" i="53"/>
  <c r="U18" i="53"/>
  <c r="V2" i="53"/>
  <c r="Q8" i="57"/>
  <c r="U2" i="53"/>
  <c r="Z12" i="53"/>
  <c r="V12" i="53"/>
  <c r="X17" i="53"/>
  <c r="AA19" i="53"/>
  <c r="U19" i="53"/>
  <c r="X12" i="53"/>
  <c r="AA17" i="53"/>
  <c r="AA24" i="31"/>
  <c r="D18" i="57"/>
  <c r="W2" i="31"/>
  <c r="W12" i="31"/>
  <c r="V24" i="31"/>
  <c r="V21" i="31"/>
  <c r="W25" i="31"/>
  <c r="X21" i="31"/>
  <c r="Z28" i="31"/>
  <c r="V18" i="31"/>
  <c r="M18" i="57"/>
  <c r="Z25" i="31"/>
  <c r="AA21" i="31"/>
  <c r="AA7" i="31"/>
  <c r="Z7" i="31"/>
  <c r="AA26" i="31"/>
  <c r="Z26" i="31"/>
  <c r="I18" i="57"/>
  <c r="AA11" i="31"/>
  <c r="W7" i="31"/>
  <c r="Y26" i="31"/>
  <c r="W13" i="31"/>
  <c r="V7" i="31"/>
  <c r="Y7" i="31"/>
  <c r="W26" i="31"/>
  <c r="W9" i="31"/>
  <c r="V23" i="31"/>
  <c r="Y17" i="31"/>
  <c r="V11" i="31"/>
  <c r="X5" i="31"/>
  <c r="X12" i="31"/>
  <c r="W19" i="31"/>
  <c r="AA5" i="31"/>
  <c r="W11" i="31"/>
  <c r="Z27" i="31"/>
  <c r="Y13" i="31"/>
  <c r="Z23" i="31"/>
  <c r="V5" i="31"/>
  <c r="W4" i="31"/>
  <c r="AA12" i="31"/>
  <c r="AA23" i="31"/>
  <c r="AA25" i="31"/>
  <c r="Y18" i="31"/>
  <c r="Z18" i="31"/>
  <c r="AA18" i="31"/>
  <c r="V2" i="31"/>
  <c r="V13" i="31"/>
  <c r="W3" i="31"/>
  <c r="Y28" i="31"/>
  <c r="AA17" i="31"/>
  <c r="AA2" i="31"/>
  <c r="Z2" i="31"/>
  <c r="V3" i="31"/>
  <c r="O18" i="57"/>
  <c r="AA28" i="31"/>
  <c r="W28" i="31"/>
  <c r="Y27" i="31"/>
  <c r="X17" i="31"/>
  <c r="V17" i="31"/>
  <c r="Z11" i="31"/>
  <c r="W5" i="31"/>
  <c r="X13" i="31"/>
  <c r="Y4" i="31"/>
  <c r="Z4" i="31"/>
  <c r="AA4" i="31"/>
  <c r="F18" i="57"/>
  <c r="X4" i="31"/>
  <c r="AA3" i="31"/>
  <c r="Z19" i="31"/>
  <c r="K18" i="57"/>
  <c r="V9" i="31"/>
  <c r="V19" i="31"/>
  <c r="Y5" i="31"/>
  <c r="Y25" i="31"/>
  <c r="V28" i="31"/>
  <c r="X27" i="31"/>
  <c r="X3" i="31"/>
  <c r="G18" i="57"/>
  <c r="Y11" i="31"/>
  <c r="Z21" i="31"/>
  <c r="Y19" i="31"/>
  <c r="N18" i="57"/>
  <c r="V12" i="31"/>
  <c r="Z3" i="31"/>
  <c r="Z17" i="31"/>
  <c r="Y12" i="31"/>
  <c r="Y3" i="31"/>
  <c r="W21" i="31"/>
  <c r="W27" i="31"/>
  <c r="X18" i="31"/>
  <c r="X19" i="31"/>
  <c r="AA27" i="31"/>
  <c r="X2" i="31"/>
  <c r="X18" i="21"/>
  <c r="W18" i="21"/>
  <c r="AA9" i="21"/>
  <c r="K14" i="57"/>
  <c r="W9" i="21"/>
  <c r="Y18" i="21"/>
  <c r="Z9" i="21"/>
  <c r="X19" i="21"/>
  <c r="X9" i="21"/>
  <c r="Z3" i="21"/>
  <c r="U3" i="21"/>
  <c r="Z21" i="21"/>
  <c r="AA27" i="21"/>
  <c r="Z27" i="21"/>
  <c r="V8" i="21"/>
  <c r="L14" i="57"/>
  <c r="X21" i="21"/>
  <c r="J14" i="57"/>
  <c r="W21" i="21"/>
  <c r="X27" i="21"/>
  <c r="V21" i="21"/>
  <c r="Y27" i="21"/>
  <c r="W4" i="21"/>
  <c r="U4" i="21"/>
  <c r="Z3" i="86"/>
  <c r="R25" i="57"/>
  <c r="U3" i="86"/>
  <c r="X6" i="86"/>
  <c r="Y4" i="86"/>
  <c r="U4" i="86"/>
  <c r="X10" i="86"/>
  <c r="X18" i="86"/>
  <c r="U18" i="86"/>
  <c r="AA6" i="86"/>
  <c r="Y2" i="86"/>
  <c r="Q25" i="57"/>
  <c r="U2" i="86"/>
  <c r="H25" i="57"/>
  <c r="Y27" i="86"/>
  <c r="W12" i="86"/>
  <c r="X13" i="86"/>
  <c r="Y9" i="86"/>
  <c r="V25" i="1"/>
  <c r="X19" i="1"/>
  <c r="Y19" i="1"/>
  <c r="Y2" i="1"/>
  <c r="Z19" i="1"/>
  <c r="W19" i="1"/>
  <c r="Y24" i="1"/>
  <c r="X24" i="1"/>
  <c r="D3" i="57"/>
  <c r="V2" i="1"/>
  <c r="Z2" i="1"/>
  <c r="Y3" i="1"/>
  <c r="AA26" i="1"/>
  <c r="AA22" i="1"/>
  <c r="Y22" i="1"/>
  <c r="V24" i="1"/>
  <c r="V22" i="1"/>
  <c r="AA11" i="1"/>
  <c r="W4" i="1"/>
  <c r="Z11" i="1"/>
  <c r="W7" i="1"/>
  <c r="Z6" i="1"/>
  <c r="V4" i="1"/>
  <c r="Z22" i="1"/>
  <c r="Y4" i="1"/>
  <c r="AA18" i="1"/>
  <c r="E3" i="57"/>
  <c r="X7" i="1"/>
  <c r="X4" i="1"/>
  <c r="Z18" i="1"/>
  <c r="M3" i="57"/>
  <c r="AA7" i="1"/>
  <c r="AA4" i="1"/>
  <c r="Z4" i="1"/>
  <c r="X9" i="1"/>
  <c r="AA3" i="1"/>
  <c r="Z5" i="1"/>
  <c r="Z7" i="1"/>
  <c r="W13" i="1"/>
  <c r="V13" i="1"/>
  <c r="Z3" i="1"/>
  <c r="V11" i="1"/>
  <c r="W25" i="1"/>
  <c r="AA17" i="58"/>
  <c r="U17" i="58"/>
  <c r="Y18" i="58"/>
  <c r="U18" i="58"/>
  <c r="Z23" i="58"/>
  <c r="Z4" i="58"/>
  <c r="AA2" i="58"/>
  <c r="U2" i="58"/>
  <c r="Z3" i="58"/>
  <c r="U3" i="58"/>
  <c r="G20" i="57"/>
  <c r="Z27" i="58"/>
  <c r="Z9" i="58"/>
  <c r="Z5" i="58"/>
  <c r="W23" i="58"/>
  <c r="Y10" i="58"/>
  <c r="V2" i="58"/>
  <c r="Y9" i="58"/>
  <c r="X23" i="58"/>
  <c r="V27" i="58"/>
  <c r="W9" i="58"/>
  <c r="W5" i="58"/>
  <c r="AA9" i="58"/>
  <c r="AA3" i="58"/>
  <c r="AA5" i="58"/>
  <c r="W3" i="58"/>
  <c r="Z22" i="58"/>
  <c r="Y13" i="58"/>
  <c r="Y3" i="58"/>
  <c r="Z13" i="58"/>
  <c r="Z12" i="58"/>
  <c r="V13" i="58"/>
  <c r="Y27" i="58"/>
  <c r="K20" i="57"/>
  <c r="V3" i="58"/>
  <c r="AA23" i="58"/>
  <c r="V7" i="58"/>
  <c r="V24" i="58"/>
  <c r="W24" i="58"/>
  <c r="X24" i="58"/>
  <c r="W13" i="58"/>
  <c r="AA8" i="58"/>
  <c r="Z24" i="58"/>
  <c r="Y24" i="58"/>
  <c r="V8" i="58"/>
  <c r="Y7" i="58"/>
  <c r="AA24" i="58"/>
  <c r="X7" i="58"/>
  <c r="AA28" i="58"/>
  <c r="V6" i="58"/>
  <c r="Z19" i="58"/>
  <c r="V23" i="58"/>
  <c r="X11" i="58"/>
  <c r="V5" i="58"/>
  <c r="V19" i="58"/>
  <c r="X28" i="58"/>
  <c r="V28" i="58"/>
  <c r="W28" i="58"/>
  <c r="Y20" i="58"/>
  <c r="X20" i="58"/>
  <c r="Z20" i="58"/>
  <c r="AA20" i="58"/>
  <c r="Y8" i="58"/>
  <c r="W8" i="58"/>
  <c r="J20" i="57"/>
  <c r="X8" i="58"/>
  <c r="V17" i="58"/>
  <c r="W17" i="58"/>
  <c r="V20" i="58"/>
  <c r="X19" i="58"/>
  <c r="AA6" i="58"/>
  <c r="I20" i="57"/>
  <c r="V9" i="58"/>
  <c r="W27" i="58"/>
  <c r="Y19" i="58"/>
  <c r="AA11" i="58"/>
  <c r="F20" i="57"/>
  <c r="X4" i="58"/>
  <c r="W4" i="58"/>
  <c r="Y4" i="58"/>
  <c r="X3" i="58"/>
  <c r="Z11" i="58"/>
  <c r="AA18" i="58"/>
  <c r="Z18" i="58"/>
  <c r="Z7" i="58"/>
  <c r="X27" i="58"/>
  <c r="AA7" i="58"/>
  <c r="Y5" i="58"/>
  <c r="Y17" i="58"/>
  <c r="AA19" i="58"/>
  <c r="W11" i="58"/>
  <c r="M20" i="57"/>
  <c r="Y11" i="58"/>
  <c r="X17" i="58"/>
  <c r="V18" i="58"/>
  <c r="W18" i="58"/>
  <c r="H20" i="57"/>
  <c r="Y6" i="58"/>
  <c r="X6" i="58"/>
  <c r="W6" i="58"/>
  <c r="X18" i="58"/>
  <c r="Z17" i="58"/>
  <c r="V13" i="6"/>
  <c r="AA21" i="6"/>
  <c r="V28" i="6"/>
  <c r="X21" i="6"/>
  <c r="W22" i="6"/>
  <c r="V21" i="6"/>
  <c r="V19" i="71"/>
  <c r="X18" i="71"/>
  <c r="U18" i="71"/>
  <c r="W19" i="71"/>
  <c r="Y26" i="71"/>
  <c r="X26" i="71"/>
  <c r="I9" i="57"/>
  <c r="W3" i="71"/>
  <c r="X19" i="71"/>
  <c r="V26" i="71"/>
  <c r="Z8" i="71"/>
  <c r="Y19" i="71"/>
  <c r="U19" i="71"/>
  <c r="Y8" i="71"/>
  <c r="AA26" i="71"/>
  <c r="W8" i="71"/>
  <c r="Z19" i="71"/>
  <c r="X13" i="71"/>
  <c r="W26" i="71"/>
  <c r="AA8" i="71"/>
  <c r="W6" i="62"/>
  <c r="Z11" i="62"/>
  <c r="AA18" i="62"/>
  <c r="V18" i="62"/>
  <c r="Z18" i="62"/>
  <c r="X12" i="62"/>
  <c r="W12" i="62"/>
  <c r="Y12" i="62"/>
  <c r="N21" i="57"/>
  <c r="V12" i="62"/>
  <c r="K21" i="57"/>
  <c r="V2" i="62"/>
  <c r="X20" i="62"/>
  <c r="AA20" i="62"/>
  <c r="Y20" i="62"/>
  <c r="Z20" i="62"/>
  <c r="Y24" i="62"/>
  <c r="X24" i="62"/>
  <c r="Z24" i="62"/>
  <c r="W24" i="62"/>
  <c r="V24" i="62"/>
  <c r="W18" i="62"/>
  <c r="V26" i="62"/>
  <c r="W26" i="62"/>
  <c r="X26" i="62"/>
  <c r="AA11" i="62"/>
  <c r="X11" i="62"/>
  <c r="Z9" i="62"/>
  <c r="X21" i="62"/>
  <c r="Y11" i="62"/>
  <c r="AA9" i="62"/>
  <c r="Z25" i="62"/>
  <c r="M21" i="57"/>
  <c r="U17" i="62"/>
  <c r="V17" i="62"/>
  <c r="U3" i="62"/>
  <c r="V3" i="62"/>
  <c r="E21" i="57"/>
  <c r="W2" i="62"/>
  <c r="Z21" i="62"/>
  <c r="AA6" i="62"/>
  <c r="Z6" i="62"/>
  <c r="Y6" i="62"/>
  <c r="H21" i="57"/>
  <c r="Y13" i="62"/>
  <c r="Z17" i="62"/>
  <c r="W25" i="62"/>
  <c r="Z2" i="62"/>
  <c r="D21" i="57"/>
  <c r="AA12" i="62"/>
  <c r="AA24" i="62"/>
  <c r="W17" i="62"/>
  <c r="Z12" i="62"/>
  <c r="Y2" i="62"/>
  <c r="Y26" i="62"/>
  <c r="X13" i="62"/>
  <c r="Z21" i="15"/>
  <c r="W21" i="15"/>
  <c r="W26" i="15"/>
  <c r="Y22" i="15"/>
  <c r="X25" i="15"/>
  <c r="Z19" i="15"/>
  <c r="V18" i="15"/>
  <c r="Y18" i="15"/>
  <c r="V53" i="52"/>
  <c r="Z49" i="52"/>
  <c r="W53" i="52"/>
  <c r="V51" i="52"/>
  <c r="Y49" i="52"/>
  <c r="X45" i="52"/>
  <c r="X49" i="52"/>
  <c r="Y53" i="52"/>
  <c r="AA49" i="52"/>
  <c r="V47" i="52"/>
  <c r="W49" i="52"/>
  <c r="X53" i="52"/>
  <c r="X47" i="52"/>
  <c r="Y47" i="52"/>
  <c r="Z47" i="52"/>
  <c r="W47" i="52"/>
  <c r="Y45" i="52"/>
  <c r="AA45" i="52"/>
  <c r="V45" i="52"/>
  <c r="Z27" i="1"/>
  <c r="AA27" i="1"/>
  <c r="X27" i="1"/>
  <c r="V9" i="1"/>
  <c r="W5" i="1"/>
  <c r="G3" i="57"/>
  <c r="X5" i="1"/>
  <c r="V5" i="1"/>
  <c r="V27" i="1"/>
  <c r="W17" i="1"/>
  <c r="Z17" i="1"/>
  <c r="Y17" i="1"/>
  <c r="AA17" i="1"/>
  <c r="V23" i="1"/>
  <c r="W23" i="1"/>
  <c r="Z9" i="1"/>
  <c r="W12" i="1"/>
  <c r="N3" i="57"/>
  <c r="Z12" i="1"/>
  <c r="AA12" i="1"/>
  <c r="Y12" i="1"/>
  <c r="AA25" i="1"/>
  <c r="AA20" i="1"/>
  <c r="Z20" i="1"/>
  <c r="Z23" i="1"/>
  <c r="Y20" i="1"/>
  <c r="X28" i="1"/>
  <c r="V28" i="1"/>
  <c r="AA28" i="1"/>
  <c r="Z28" i="1"/>
  <c r="X17" i="1"/>
  <c r="Z26" i="1"/>
  <c r="X26" i="1"/>
  <c r="AA5" i="1"/>
  <c r="AA9" i="1"/>
  <c r="K3" i="57"/>
  <c r="Y10" i="1"/>
  <c r="W10" i="1"/>
  <c r="AA10" i="1"/>
  <c r="L3" i="57"/>
  <c r="X23" i="1"/>
  <c r="Y26" i="1"/>
  <c r="Y25" i="1"/>
  <c r="W9" i="1"/>
  <c r="X12" i="1"/>
  <c r="W22" i="1"/>
  <c r="X25" i="1"/>
  <c r="W28" i="1"/>
  <c r="H3" i="57"/>
  <c r="AA6" i="1"/>
  <c r="X11" i="1"/>
  <c r="W11" i="1"/>
  <c r="W24" i="1"/>
  <c r="W27" i="1"/>
  <c r="AA24" i="1"/>
  <c r="X20" i="1"/>
  <c r="I3" i="57"/>
  <c r="V7" i="1"/>
  <c r="Z10" i="1"/>
  <c r="V10" i="1"/>
  <c r="W18" i="1"/>
  <c r="X18" i="1"/>
  <c r="V17" i="1"/>
  <c r="Y18" i="1"/>
  <c r="X6" i="1"/>
  <c r="Y13" i="1"/>
  <c r="X13" i="1"/>
  <c r="Z13" i="1"/>
  <c r="AA13" i="1"/>
  <c r="W20" i="1"/>
  <c r="Y27" i="1"/>
  <c r="W6" i="1"/>
  <c r="Y23" i="1"/>
  <c r="W26" i="1"/>
  <c r="V6" i="1"/>
  <c r="M10" i="57"/>
  <c r="V3" i="13"/>
  <c r="U3" i="13"/>
  <c r="W3" i="13"/>
  <c r="AA18" i="13"/>
  <c r="U18" i="13"/>
  <c r="E10" i="57"/>
  <c r="Z11" i="13"/>
  <c r="X11" i="13"/>
  <c r="D10" i="57"/>
  <c r="U2" i="13"/>
  <c r="W19" i="13"/>
  <c r="Y11" i="13"/>
  <c r="V19" i="13"/>
  <c r="W18" i="13"/>
  <c r="Y19" i="13"/>
  <c r="X2" i="13"/>
  <c r="Z19" i="13"/>
  <c r="V2" i="13"/>
  <c r="AA17" i="13"/>
  <c r="U17" i="13"/>
  <c r="W20" i="13"/>
  <c r="V11" i="13"/>
  <c r="Z3" i="13"/>
  <c r="AA19" i="13"/>
  <c r="X13" i="13"/>
  <c r="W24" i="13"/>
  <c r="W13" i="13"/>
  <c r="Y3" i="13"/>
  <c r="Y12" i="29"/>
  <c r="X21" i="29"/>
  <c r="X17" i="29"/>
  <c r="V28" i="29"/>
  <c r="W17" i="29"/>
  <c r="X13" i="29"/>
  <c r="Y13" i="29"/>
  <c r="Z13" i="29"/>
  <c r="W24" i="29"/>
  <c r="W20" i="29"/>
  <c r="V20" i="29"/>
  <c r="Y2" i="29"/>
  <c r="Y3" i="29"/>
  <c r="V17" i="29"/>
  <c r="V10" i="29"/>
  <c r="W13" i="29"/>
  <c r="AA28" i="29"/>
  <c r="V13" i="29"/>
  <c r="Y6" i="29"/>
  <c r="W7" i="29"/>
  <c r="W3" i="29"/>
  <c r="X5" i="29"/>
  <c r="Z28" i="29"/>
  <c r="H17" i="57"/>
  <c r="AA17" i="29"/>
  <c r="W6" i="29"/>
  <c r="X12" i="29"/>
  <c r="Y4" i="29"/>
  <c r="W12" i="29"/>
  <c r="J17" i="57"/>
  <c r="Y28" i="29"/>
  <c r="W21" i="29"/>
  <c r="W19" i="29"/>
  <c r="V6" i="29"/>
  <c r="Z17" i="29"/>
  <c r="X3" i="29"/>
  <c r="Z6" i="29"/>
  <c r="L17" i="57"/>
  <c r="V26" i="29"/>
  <c r="X10" i="29"/>
  <c r="W26" i="29"/>
  <c r="V3" i="29"/>
  <c r="Y5" i="29"/>
  <c r="X8" i="29"/>
  <c r="X7" i="29"/>
  <c r="Z7" i="29"/>
  <c r="AA7" i="29"/>
  <c r="I17" i="57"/>
  <c r="Y7" i="29"/>
  <c r="V4" i="29"/>
  <c r="F17" i="57"/>
  <c r="AA24" i="29"/>
  <c r="Z26" i="29"/>
  <c r="X4" i="29"/>
  <c r="Y21" i="29"/>
  <c r="AA21" i="29"/>
  <c r="Z21" i="29"/>
  <c r="W18" i="29"/>
  <c r="V18" i="29"/>
  <c r="AA20" i="29"/>
  <c r="V19" i="29"/>
  <c r="AA26" i="29"/>
  <c r="Z5" i="29"/>
  <c r="AA5" i="29"/>
  <c r="G17" i="57"/>
  <c r="Z24" i="29"/>
  <c r="V5" i="29"/>
  <c r="N17" i="57"/>
  <c r="Y10" i="29"/>
  <c r="D17" i="57"/>
  <c r="X2" i="29"/>
  <c r="W2" i="29"/>
  <c r="V2" i="29"/>
  <c r="AA10" i="29"/>
  <c r="Z20" i="29"/>
  <c r="Y26" i="29"/>
  <c r="W8" i="29"/>
  <c r="AA2" i="29"/>
  <c r="Z19" i="29"/>
  <c r="W4" i="29"/>
  <c r="W27" i="29"/>
  <c r="V27" i="29"/>
  <c r="Z27" i="29"/>
  <c r="Y27" i="29"/>
  <c r="X27" i="29"/>
  <c r="X19" i="29"/>
  <c r="Z12" i="29"/>
  <c r="AA22" i="29"/>
  <c r="Y22" i="29"/>
  <c r="AA8" i="29"/>
  <c r="AA18" i="29"/>
  <c r="Y18" i="29"/>
  <c r="AA4" i="29"/>
  <c r="V8" i="29"/>
  <c r="Z3" i="29"/>
  <c r="Z10" i="29"/>
  <c r="Y24" i="29"/>
  <c r="Z18" i="29"/>
  <c r="V24" i="29"/>
  <c r="AA27" i="29"/>
  <c r="X22" i="29"/>
  <c r="Y19" i="29"/>
  <c r="AA3" i="29"/>
  <c r="Z4" i="24"/>
  <c r="AA2" i="24"/>
  <c r="Z2" i="24"/>
  <c r="W2" i="24"/>
  <c r="AA7" i="24"/>
  <c r="V7" i="24"/>
  <c r="Y7" i="24"/>
  <c r="AA24" i="24"/>
  <c r="AA5" i="24"/>
  <c r="Z13" i="24"/>
  <c r="Y27" i="24"/>
  <c r="Z28" i="24"/>
  <c r="Z5" i="24"/>
  <c r="X24" i="24"/>
  <c r="V22" i="24"/>
  <c r="AA27" i="24"/>
  <c r="X13" i="24"/>
  <c r="AA11" i="24"/>
  <c r="Y5" i="24"/>
  <c r="Z17" i="24"/>
  <c r="W24" i="24"/>
  <c r="X4" i="24"/>
  <c r="Y17" i="24"/>
  <c r="X8" i="24"/>
  <c r="W8" i="24"/>
  <c r="AA12" i="24"/>
  <c r="AA6" i="24"/>
  <c r="AA8" i="24"/>
  <c r="Z6" i="24"/>
  <c r="K16" i="57"/>
  <c r="W9" i="24"/>
  <c r="X9" i="24"/>
  <c r="V9" i="24"/>
  <c r="Y9" i="24"/>
  <c r="V8" i="24"/>
  <c r="V12" i="24"/>
  <c r="Y26" i="24"/>
  <c r="W4" i="24"/>
  <c r="AA26" i="24"/>
  <c r="V4" i="24"/>
  <c r="X28" i="24"/>
  <c r="AA10" i="24"/>
  <c r="X26" i="24"/>
  <c r="Z8" i="24"/>
  <c r="N16" i="57"/>
  <c r="E16" i="57"/>
  <c r="X3" i="24"/>
  <c r="W3" i="24"/>
  <c r="V2" i="24"/>
  <c r="Y25" i="24"/>
  <c r="Z25" i="24"/>
  <c r="X25" i="24"/>
  <c r="W25" i="24"/>
  <c r="V25" i="24"/>
  <c r="W12" i="24"/>
  <c r="Y10" i="24"/>
  <c r="L16" i="57"/>
  <c r="Z26" i="24"/>
  <c r="V10" i="24"/>
  <c r="Y19" i="24"/>
  <c r="AA19" i="24"/>
  <c r="Z19" i="24"/>
  <c r="W10" i="24"/>
  <c r="W27" i="24"/>
  <c r="V27" i="24"/>
  <c r="X27" i="24"/>
  <c r="V26" i="24"/>
  <c r="Z12" i="24"/>
  <c r="W19" i="24"/>
  <c r="H16" i="57"/>
  <c r="J16" i="57"/>
  <c r="AA28" i="24"/>
  <c r="AA3" i="24"/>
  <c r="X19" i="24"/>
  <c r="W6" i="24"/>
  <c r="V6" i="24"/>
  <c r="Y12" i="24"/>
  <c r="Y3" i="24"/>
  <c r="V3" i="24"/>
  <c r="F16" i="57"/>
  <c r="Z10" i="24"/>
  <c r="AA4" i="24"/>
  <c r="X6" i="24"/>
  <c r="Y2" i="24"/>
  <c r="G16" i="57"/>
  <c r="W5" i="24"/>
  <c r="X5" i="24"/>
  <c r="X2" i="24"/>
  <c r="AA9" i="24"/>
  <c r="W28" i="24"/>
  <c r="Y25" i="71"/>
  <c r="Z17" i="71"/>
  <c r="V17" i="71"/>
  <c r="U17" i="71"/>
  <c r="X25" i="71"/>
  <c r="W17" i="71"/>
  <c r="X17" i="71"/>
  <c r="Y23" i="71"/>
  <c r="X23" i="71"/>
  <c r="Z23" i="71"/>
  <c r="Z22" i="71"/>
  <c r="Y17" i="71"/>
  <c r="AA27" i="71"/>
  <c r="W22" i="71"/>
  <c r="X22" i="71"/>
  <c r="Y22" i="71"/>
  <c r="AA22" i="71"/>
  <c r="Y27" i="71"/>
  <c r="X27" i="71"/>
  <c r="W11" i="53"/>
  <c r="V11" i="53"/>
  <c r="W10" i="53"/>
  <c r="I8" i="57"/>
  <c r="AA10" i="53"/>
  <c r="Z2" i="53"/>
  <c r="Z28" i="53"/>
  <c r="X4" i="53"/>
  <c r="AA28" i="53"/>
  <c r="Z17" i="53"/>
  <c r="Y25" i="53"/>
  <c r="V7" i="53"/>
  <c r="X7" i="53"/>
  <c r="AA22" i="53"/>
  <c r="X18" i="53"/>
  <c r="W6" i="53"/>
  <c r="AA7" i="53"/>
  <c r="W22" i="53"/>
  <c r="Z13" i="53"/>
  <c r="F8" i="57"/>
  <c r="X21" i="53"/>
  <c r="V18" i="53"/>
  <c r="Z7" i="53"/>
  <c r="V22" i="53"/>
  <c r="Z21" i="53"/>
  <c r="X20" i="53"/>
  <c r="W7" i="53"/>
  <c r="Z20" i="53"/>
  <c r="H8" i="57"/>
  <c r="Y22" i="53"/>
  <c r="W18" i="53"/>
  <c r="Z22" i="53"/>
  <c r="AA18" i="53"/>
  <c r="Y3" i="53"/>
  <c r="AA4" i="53"/>
  <c r="W21" i="53"/>
  <c r="V4" i="53"/>
  <c r="X3" i="53"/>
  <c r="W4" i="53"/>
  <c r="O8" i="57"/>
  <c r="W13" i="53"/>
  <c r="X13" i="53"/>
  <c r="V13" i="53"/>
  <c r="V3" i="53"/>
  <c r="E8" i="57"/>
  <c r="J8" i="57"/>
  <c r="AA8" i="53"/>
  <c r="Z8" i="53"/>
  <c r="Y8" i="53"/>
  <c r="X8" i="53"/>
  <c r="V8" i="53"/>
  <c r="Y13" i="53"/>
  <c r="V6" i="53"/>
  <c r="Z19" i="53"/>
  <c r="AA6" i="53"/>
  <c r="Z6" i="53"/>
  <c r="X6" i="53"/>
  <c r="Y5" i="53"/>
  <c r="X5" i="53"/>
  <c r="X19" i="53"/>
  <c r="Z27" i="53"/>
  <c r="Y27" i="53"/>
  <c r="X27" i="53"/>
  <c r="W27" i="53"/>
  <c r="V27" i="53"/>
  <c r="V5" i="53"/>
  <c r="W19" i="53"/>
  <c r="Y4" i="53"/>
  <c r="Z5" i="53"/>
  <c r="AA5" i="53"/>
  <c r="AA20" i="53"/>
  <c r="Y20" i="53"/>
  <c r="AA3" i="53"/>
  <c r="G8" i="57"/>
  <c r="Y19" i="53"/>
  <c r="Z3" i="53"/>
  <c r="AA27" i="53"/>
  <c r="V10" i="8"/>
  <c r="Z24" i="8"/>
  <c r="X8" i="8"/>
  <c r="Z10" i="8"/>
  <c r="X26" i="8"/>
  <c r="Z6" i="8"/>
  <c r="AA12" i="8"/>
  <c r="Z11" i="8"/>
  <c r="AA11" i="8"/>
  <c r="Z25" i="8"/>
  <c r="W11" i="8"/>
  <c r="W25" i="8"/>
  <c r="AA28" i="8"/>
  <c r="X27" i="8"/>
  <c r="X18" i="8"/>
  <c r="Y28" i="8"/>
  <c r="Z28" i="8"/>
  <c r="Z27" i="8"/>
  <c r="Y7" i="8"/>
  <c r="AA5" i="8"/>
  <c r="Y26" i="8"/>
  <c r="W9" i="8"/>
  <c r="Z9" i="8"/>
  <c r="X7" i="8"/>
  <c r="V25" i="8"/>
  <c r="V12" i="8"/>
  <c r="Y5" i="8"/>
  <c r="V5" i="8"/>
  <c r="J5" i="57"/>
  <c r="V8" i="8"/>
  <c r="Y10" i="8"/>
  <c r="H5" i="57"/>
  <c r="X6" i="8"/>
  <c r="W6" i="8"/>
  <c r="V6" i="8"/>
  <c r="W23" i="8"/>
  <c r="Z26" i="8"/>
  <c r="Z5" i="8"/>
  <c r="Y8" i="8"/>
  <c r="Z23" i="8"/>
  <c r="V3" i="8"/>
  <c r="E5" i="57"/>
  <c r="X24" i="8"/>
  <c r="W24" i="8"/>
  <c r="V24" i="8"/>
  <c r="Y3" i="8"/>
  <c r="AA6" i="8"/>
  <c r="W5" i="8"/>
  <c r="V13" i="8"/>
  <c r="AA13" i="8"/>
  <c r="Z13" i="8"/>
  <c r="Y13" i="8"/>
  <c r="W26" i="8"/>
  <c r="X9" i="8"/>
  <c r="Z3" i="8"/>
  <c r="Z22" i="8"/>
  <c r="Y22" i="8"/>
  <c r="X22" i="8"/>
  <c r="W22" i="8"/>
  <c r="V22" i="8"/>
  <c r="X3" i="8"/>
  <c r="X13" i="8"/>
  <c r="Y23" i="8"/>
  <c r="X5" i="8"/>
  <c r="V23" i="8"/>
  <c r="AA7" i="8"/>
  <c r="I5" i="57"/>
  <c r="W7" i="8"/>
  <c r="W3" i="8"/>
  <c r="Y27" i="8"/>
  <c r="V27" i="8"/>
  <c r="V28" i="8"/>
  <c r="X28" i="8"/>
  <c r="V7" i="8"/>
  <c r="AA25" i="8"/>
  <c r="AA26" i="8"/>
  <c r="AA23" i="8"/>
  <c r="Y9" i="8"/>
  <c r="AA9" i="8"/>
  <c r="K5" i="57"/>
  <c r="Y25" i="8"/>
  <c r="W27" i="8"/>
  <c r="V4" i="8"/>
  <c r="F5" i="57"/>
  <c r="Z4" i="8"/>
  <c r="Y4" i="8"/>
  <c r="X4" i="8"/>
  <c r="W4" i="8"/>
  <c r="W10" i="8"/>
  <c r="X10" i="8"/>
  <c r="AA3" i="8"/>
  <c r="W12" i="94"/>
  <c r="Z12" i="94"/>
  <c r="AA17" i="94"/>
  <c r="V12" i="94"/>
  <c r="X24" i="94"/>
  <c r="Z24" i="94"/>
  <c r="AA24" i="94"/>
  <c r="I27" i="57"/>
  <c r="W24" i="94"/>
  <c r="Y12" i="94"/>
  <c r="AA23" i="94"/>
  <c r="X12" i="94"/>
  <c r="AA21" i="94"/>
  <c r="Y25" i="94"/>
  <c r="W2" i="94"/>
  <c r="V25" i="94"/>
  <c r="X25" i="94"/>
  <c r="AA26" i="94"/>
  <c r="V17" i="94"/>
  <c r="X17" i="94"/>
  <c r="Y17" i="94"/>
  <c r="Z20" i="94"/>
  <c r="W11" i="94"/>
  <c r="V20" i="94"/>
  <c r="Y20" i="94"/>
  <c r="Y26" i="94"/>
  <c r="Z18" i="94"/>
  <c r="V28" i="94"/>
  <c r="Z26" i="94"/>
  <c r="X11" i="94"/>
  <c r="W20" i="94"/>
  <c r="W28" i="94"/>
  <c r="W25" i="94"/>
  <c r="X28" i="94"/>
  <c r="Z11" i="94"/>
  <c r="X7" i="94"/>
  <c r="AA27" i="94"/>
  <c r="W13" i="94"/>
  <c r="V26" i="94"/>
  <c r="Y28" i="94"/>
  <c r="Z25" i="94"/>
  <c r="Y11" i="94"/>
  <c r="Z17" i="94"/>
  <c r="W26" i="94"/>
  <c r="Z28" i="94"/>
  <c r="AA12" i="94"/>
  <c r="Z6" i="94"/>
  <c r="V6" i="94"/>
  <c r="H27" i="57"/>
  <c r="AA6" i="94"/>
  <c r="F27" i="57"/>
  <c r="W6" i="94"/>
  <c r="X23" i="94"/>
  <c r="Y2" i="94"/>
  <c r="V13" i="94"/>
  <c r="W18" i="94"/>
  <c r="AA7" i="94"/>
  <c r="Z7" i="94"/>
  <c r="V4" i="94"/>
  <c r="V7" i="94"/>
  <c r="X2" i="94"/>
  <c r="V18" i="94"/>
  <c r="W4" i="94"/>
  <c r="W27" i="94"/>
  <c r="V2" i="94"/>
  <c r="Y4" i="94"/>
  <c r="Y7" i="94"/>
  <c r="AA13" i="94"/>
  <c r="O27" i="57"/>
  <c r="X18" i="94"/>
  <c r="Y6" i="94"/>
  <c r="Z13" i="94"/>
  <c r="X6" i="94"/>
  <c r="Y13" i="94"/>
  <c r="W23" i="94"/>
  <c r="V27" i="94"/>
  <c r="AA4" i="94"/>
  <c r="Z4" i="94"/>
  <c r="X27" i="94"/>
  <c r="D27" i="57"/>
  <c r="Z2" i="94"/>
  <c r="X8" i="94"/>
  <c r="J27" i="57"/>
  <c r="Z8" i="94"/>
  <c r="Y8" i="94"/>
  <c r="Y23" i="94"/>
  <c r="AA18" i="94"/>
  <c r="Z23" i="94"/>
  <c r="K25" i="57"/>
  <c r="X23" i="86"/>
  <c r="X11" i="86"/>
  <c r="Y10" i="86"/>
  <c r="L25" i="57"/>
  <c r="X20" i="86"/>
  <c r="V25" i="86"/>
  <c r="X27" i="86"/>
  <c r="W20" i="86"/>
  <c r="V18" i="86"/>
  <c r="Y6" i="86"/>
  <c r="W13" i="86"/>
  <c r="W11" i="86"/>
  <c r="X9" i="86"/>
  <c r="AA27" i="86"/>
  <c r="Z10" i="86"/>
  <c r="V13" i="86"/>
  <c r="AA10" i="86"/>
  <c r="Y23" i="86"/>
  <c r="W8" i="86"/>
  <c r="W10" i="86"/>
  <c r="W4" i="86"/>
  <c r="X24" i="86"/>
  <c r="AA24" i="86"/>
  <c r="Z24" i="86"/>
  <c r="AA26" i="86"/>
  <c r="X26" i="86"/>
  <c r="Z6" i="86"/>
  <c r="AA25" i="86"/>
  <c r="W2" i="86"/>
  <c r="AA18" i="86"/>
  <c r="Z26" i="86"/>
  <c r="W6" i="86"/>
  <c r="AA13" i="86"/>
  <c r="Z25" i="86"/>
  <c r="Y26" i="86"/>
  <c r="AA11" i="86"/>
  <c r="W26" i="86"/>
  <c r="V24" i="86"/>
  <c r="Z5" i="86"/>
  <c r="Y11" i="86"/>
  <c r="V26" i="86"/>
  <c r="AA23" i="86"/>
  <c r="Y3" i="86"/>
  <c r="Y24" i="86"/>
  <c r="Z23" i="86"/>
  <c r="W25" i="86"/>
  <c r="W24" i="86"/>
  <c r="Z18" i="86"/>
  <c r="X21" i="86"/>
  <c r="W9" i="86"/>
  <c r="AA7" i="86"/>
  <c r="AA21" i="86"/>
  <c r="X5" i="86"/>
  <c r="W19" i="86"/>
  <c r="V19" i="86"/>
  <c r="V4" i="86"/>
  <c r="W7" i="86"/>
  <c r="V2" i="86"/>
  <c r="W5" i="86"/>
  <c r="AA3" i="86"/>
  <c r="V9" i="86"/>
  <c r="AA19" i="86"/>
  <c r="Y25" i="86"/>
  <c r="V11" i="86"/>
  <c r="AA4" i="86"/>
  <c r="Z20" i="86"/>
  <c r="Y19" i="86"/>
  <c r="Y18" i="86"/>
  <c r="I25" i="57"/>
  <c r="W27" i="86"/>
  <c r="Z13" i="86"/>
  <c r="Z4" i="86"/>
  <c r="Z11" i="86"/>
  <c r="Z27" i="86"/>
  <c r="X8" i="86"/>
  <c r="J25" i="57"/>
  <c r="Z8" i="86"/>
  <c r="AA8" i="86"/>
  <c r="Y8" i="86"/>
  <c r="W21" i="86"/>
  <c r="AA9" i="86"/>
  <c r="Z7" i="86"/>
  <c r="Z21" i="86"/>
  <c r="Y7" i="86"/>
  <c r="Y22" i="86"/>
  <c r="Z22" i="86"/>
  <c r="AA22" i="86"/>
  <c r="AA2" i="86"/>
  <c r="D25" i="57"/>
  <c r="X19" i="86"/>
  <c r="V20" i="86"/>
  <c r="X2" i="86"/>
  <c r="Y20" i="86"/>
  <c r="W23" i="86"/>
  <c r="G25" i="57"/>
  <c r="V5" i="86"/>
  <c r="Y5" i="86"/>
  <c r="E25" i="57"/>
  <c r="X3" i="86"/>
  <c r="W3" i="86"/>
  <c r="V3" i="86"/>
  <c r="Y21" i="86"/>
  <c r="F25" i="57"/>
  <c r="V7" i="86"/>
  <c r="Y13" i="86"/>
  <c r="X4" i="86"/>
  <c r="X22" i="86"/>
  <c r="W9" i="75"/>
  <c r="AA24" i="75"/>
  <c r="V24" i="75"/>
  <c r="AA4" i="75"/>
  <c r="I24" i="57"/>
  <c r="W4" i="75"/>
  <c r="X4" i="75"/>
  <c r="AA12" i="75"/>
  <c r="V17" i="75"/>
  <c r="AA10" i="75"/>
  <c r="Y10" i="75"/>
  <c r="W10" i="75"/>
  <c r="Y12" i="75"/>
  <c r="Z17" i="75"/>
  <c r="Y3" i="75"/>
  <c r="X18" i="75"/>
  <c r="X17" i="75"/>
  <c r="W18" i="75"/>
  <c r="AA9" i="75"/>
  <c r="K24" i="57"/>
  <c r="V18" i="75"/>
  <c r="Y9" i="75"/>
  <c r="AA17" i="75"/>
  <c r="W17" i="75"/>
  <c r="Z9" i="75"/>
  <c r="V21" i="75"/>
  <c r="W27" i="75"/>
  <c r="V25" i="75"/>
  <c r="Y21" i="75"/>
  <c r="Z5" i="75"/>
  <c r="V27" i="75"/>
  <c r="Z11" i="75"/>
  <c r="Y7" i="75"/>
  <c r="Y2" i="75"/>
  <c r="Y19" i="75"/>
  <c r="X2" i="75"/>
  <c r="AA25" i="75"/>
  <c r="Y5" i="75"/>
  <c r="AA23" i="75"/>
  <c r="X19" i="75"/>
  <c r="X3" i="75"/>
  <c r="V3" i="75"/>
  <c r="E24" i="57"/>
  <c r="Z23" i="75"/>
  <c r="X25" i="75"/>
  <c r="V7" i="75"/>
  <c r="M24" i="57"/>
  <c r="Y11" i="75"/>
  <c r="V11" i="75"/>
  <c r="V5" i="75"/>
  <c r="G24" i="57"/>
  <c r="X5" i="75"/>
  <c r="Y27" i="75"/>
  <c r="X11" i="75"/>
  <c r="Z27" i="75"/>
  <c r="AA7" i="75"/>
  <c r="X21" i="75"/>
  <c r="W11" i="75"/>
  <c r="Z4" i="75"/>
  <c r="Y4" i="75"/>
  <c r="F24" i="57"/>
  <c r="AA3" i="75"/>
  <c r="AA2" i="75"/>
  <c r="V2" i="75"/>
  <c r="D24" i="57"/>
  <c r="Z25" i="75"/>
  <c r="W23" i="75"/>
  <c r="AA18" i="75"/>
  <c r="Z18" i="75"/>
  <c r="Z21" i="75"/>
  <c r="X7" i="75"/>
  <c r="Z2" i="75"/>
  <c r="V23" i="75"/>
  <c r="Y25" i="75"/>
  <c r="X27" i="75"/>
  <c r="W21" i="75"/>
  <c r="X23" i="75"/>
  <c r="W7" i="75"/>
  <c r="Z17" i="68"/>
  <c r="AA17" i="68"/>
  <c r="W17" i="68"/>
  <c r="Y17" i="68"/>
  <c r="X17" i="68"/>
  <c r="Z9" i="68"/>
  <c r="AA18" i="68"/>
  <c r="AA11" i="68"/>
  <c r="W4" i="68"/>
  <c r="W5" i="68"/>
  <c r="X5" i="68"/>
  <c r="G22" i="57"/>
  <c r="Y10" i="68"/>
  <c r="AA6" i="68"/>
  <c r="AA5" i="68"/>
  <c r="AA2" i="68"/>
  <c r="Z5" i="68"/>
  <c r="X9" i="68"/>
  <c r="W9" i="68"/>
  <c r="W13" i="68"/>
  <c r="Y13" i="68"/>
  <c r="Y9" i="68"/>
  <c r="V13" i="68"/>
  <c r="V9" i="68"/>
  <c r="O22" i="57"/>
  <c r="X2" i="68"/>
  <c r="AA13" i="68"/>
  <c r="W19" i="68"/>
  <c r="V2" i="68"/>
  <c r="K22" i="57"/>
  <c r="Z2" i="68"/>
  <c r="D22" i="57"/>
  <c r="X27" i="68"/>
  <c r="AA19" i="68"/>
  <c r="Y2" i="68"/>
  <c r="W20" i="68"/>
  <c r="X19" i="68"/>
  <c r="Z13" i="68"/>
  <c r="W27" i="68"/>
  <c r="AA22" i="68"/>
  <c r="Z22" i="68"/>
  <c r="Y22" i="68"/>
  <c r="Z20" i="68"/>
  <c r="Z18" i="68"/>
  <c r="V4" i="68"/>
  <c r="V12" i="68"/>
  <c r="N22" i="57"/>
  <c r="Z12" i="68"/>
  <c r="Y12" i="68"/>
  <c r="Y6" i="68"/>
  <c r="AA12" i="68"/>
  <c r="V22" i="68"/>
  <c r="J22" i="57"/>
  <c r="AA8" i="68"/>
  <c r="Y18" i="68"/>
  <c r="V20" i="68"/>
  <c r="Y20" i="68"/>
  <c r="Z6" i="68"/>
  <c r="H22" i="57"/>
  <c r="M22" i="57"/>
  <c r="Z11" i="68"/>
  <c r="W11" i="68"/>
  <c r="X6" i="68"/>
  <c r="Z27" i="68"/>
  <c r="AA4" i="68"/>
  <c r="W18" i="68"/>
  <c r="X12" i="68"/>
  <c r="X18" i="68"/>
  <c r="Z4" i="68"/>
  <c r="X11" i="68"/>
  <c r="Z8" i="68"/>
  <c r="X8" i="68"/>
  <c r="X20" i="68"/>
  <c r="Y27" i="68"/>
  <c r="W12" i="68"/>
  <c r="W22" i="68"/>
  <c r="W8" i="68"/>
  <c r="L22" i="57"/>
  <c r="X10" i="68"/>
  <c r="V10" i="68"/>
  <c r="AA10" i="68"/>
  <c r="Y4" i="68"/>
  <c r="W6" i="68"/>
  <c r="X22" i="68"/>
  <c r="W10" i="68"/>
  <c r="V11" i="68"/>
  <c r="V8" i="68"/>
  <c r="V13" i="16"/>
  <c r="W4" i="16"/>
  <c r="Z4" i="16"/>
  <c r="X11" i="16"/>
  <c r="Z13" i="16"/>
  <c r="X7" i="16"/>
  <c r="AA11" i="16"/>
  <c r="AA7" i="16"/>
  <c r="Y2" i="16"/>
  <c r="N12" i="57"/>
  <c r="Z3" i="16"/>
  <c r="X3" i="16"/>
  <c r="Y11" i="16"/>
  <c r="W12" i="16"/>
  <c r="Z5" i="16"/>
  <c r="AA13" i="16"/>
  <c r="X2" i="16"/>
  <c r="X4" i="16"/>
  <c r="AA3" i="16"/>
  <c r="W2" i="16"/>
  <c r="Z11" i="16"/>
  <c r="Z6" i="16"/>
  <c r="Y6" i="16"/>
  <c r="Y4" i="16"/>
  <c r="H12" i="57"/>
  <c r="X6" i="16"/>
  <c r="X10" i="16"/>
  <c r="W10" i="16"/>
  <c r="F12" i="57"/>
  <c r="AA2" i="16"/>
  <c r="Y8" i="16"/>
  <c r="V11" i="16"/>
  <c r="M12" i="57"/>
  <c r="Z7" i="16"/>
  <c r="I12" i="57"/>
  <c r="W7" i="16"/>
  <c r="V7" i="16"/>
  <c r="Y13" i="16"/>
  <c r="V4" i="16"/>
  <c r="X13" i="16"/>
  <c r="V6" i="16"/>
  <c r="X8" i="16"/>
  <c r="J12" i="57"/>
  <c r="W8" i="16"/>
  <c r="W6" i="16"/>
  <c r="V2" i="16"/>
  <c r="O12" i="57"/>
  <c r="Z2" i="16"/>
  <c r="L12" i="57"/>
  <c r="V10" i="16"/>
  <c r="AA10" i="16"/>
  <c r="Z10" i="16"/>
  <c r="AA8" i="16"/>
  <c r="Z8" i="16"/>
  <c r="X27" i="15"/>
  <c r="W22" i="15"/>
  <c r="AA23" i="15"/>
  <c r="AA22" i="15"/>
  <c r="Z9" i="15"/>
  <c r="Z8" i="15"/>
  <c r="W8" i="15"/>
  <c r="Z5" i="15"/>
  <c r="V22" i="15"/>
  <c r="V5" i="15"/>
  <c r="AA5" i="15"/>
  <c r="W5" i="15"/>
  <c r="G11" i="57"/>
  <c r="X5" i="15"/>
  <c r="X6" i="15"/>
  <c r="X24" i="15"/>
  <c r="Z4" i="15"/>
  <c r="V27" i="15"/>
  <c r="V19" i="15"/>
  <c r="W13" i="15"/>
  <c r="AA19" i="15"/>
  <c r="V25" i="15"/>
  <c r="AA25" i="15"/>
  <c r="W27" i="15"/>
  <c r="V8" i="15"/>
  <c r="V3" i="15"/>
  <c r="X19" i="15"/>
  <c r="W25" i="15"/>
  <c r="W19" i="15"/>
  <c r="W3" i="15"/>
  <c r="V6" i="15"/>
  <c r="X3" i="15"/>
  <c r="Z25" i="15"/>
  <c r="Y6" i="15"/>
  <c r="E11" i="57"/>
  <c r="Y2" i="15"/>
  <c r="V4" i="15"/>
  <c r="AA3" i="15"/>
  <c r="Z3" i="15"/>
  <c r="K11" i="57"/>
  <c r="Y24" i="15"/>
  <c r="Z20" i="15"/>
  <c r="V20" i="15"/>
  <c r="O11" i="57"/>
  <c r="W2" i="15"/>
  <c r="AA20" i="15"/>
  <c r="AA27" i="15"/>
  <c r="AA4" i="15"/>
  <c r="F11" i="57"/>
  <c r="Y8" i="15"/>
  <c r="D11" i="57"/>
  <c r="V24" i="15"/>
  <c r="Y13" i="15"/>
  <c r="X4" i="15"/>
  <c r="AA10" i="15"/>
  <c r="Z10" i="15"/>
  <c r="Y10" i="15"/>
  <c r="L11" i="57"/>
  <c r="Z27" i="15"/>
  <c r="I11" i="57"/>
  <c r="Z7" i="15"/>
  <c r="X7" i="15"/>
  <c r="Y7" i="15"/>
  <c r="W7" i="15"/>
  <c r="V7" i="15"/>
  <c r="W20" i="15"/>
  <c r="W4" i="15"/>
  <c r="X9" i="15"/>
  <c r="V9" i="15"/>
  <c r="W9" i="15"/>
  <c r="X2" i="15"/>
  <c r="AA6" i="15"/>
  <c r="X20" i="15"/>
  <c r="V13" i="15"/>
  <c r="V23" i="15"/>
  <c r="W23" i="15"/>
  <c r="Y23" i="15"/>
  <c r="X23" i="15"/>
  <c r="AA13" i="15"/>
  <c r="AA2" i="15"/>
  <c r="V10" i="15"/>
  <c r="Z13" i="15"/>
  <c r="AA24" i="15"/>
  <c r="Z24" i="15"/>
  <c r="X8" i="15"/>
  <c r="Z6" i="15"/>
  <c r="AA26" i="15"/>
  <c r="Z26" i="15"/>
  <c r="Y26" i="15"/>
  <c r="X26" i="15"/>
  <c r="AA9" i="15"/>
  <c r="Z2" i="15"/>
  <c r="V6" i="21"/>
  <c r="Y19" i="21"/>
  <c r="AA21" i="21"/>
  <c r="Z18" i="21"/>
  <c r="Y10" i="21"/>
  <c r="Y6" i="21"/>
  <c r="Y28" i="21"/>
  <c r="X17" i="21"/>
  <c r="V19" i="21"/>
  <c r="X10" i="21"/>
  <c r="AA2" i="21"/>
  <c r="U2" i="21"/>
  <c r="X6" i="21"/>
  <c r="X4" i="21"/>
  <c r="Z24" i="21"/>
  <c r="Z22" i="21"/>
  <c r="Z7" i="21"/>
  <c r="W7" i="21"/>
  <c r="X7" i="21"/>
  <c r="X2" i="21"/>
  <c r="AA24" i="21"/>
  <c r="I14" i="57"/>
  <c r="Y22" i="21"/>
  <c r="V7" i="21"/>
  <c r="X12" i="21"/>
  <c r="W2" i="21"/>
  <c r="W22" i="21"/>
  <c r="Y7" i="21"/>
  <c r="V26" i="21"/>
  <c r="AA4" i="21"/>
  <c r="Z25" i="21"/>
  <c r="F14" i="57"/>
  <c r="AA25" i="21"/>
  <c r="V22" i="21"/>
  <c r="W25" i="21"/>
  <c r="W24" i="21"/>
  <c r="E14" i="57"/>
  <c r="Y25" i="21"/>
  <c r="AA3" i="21"/>
  <c r="V25" i="21"/>
  <c r="W3" i="21"/>
  <c r="Z11" i="21"/>
  <c r="V4" i="21"/>
  <c r="AA11" i="21"/>
  <c r="V28" i="21"/>
  <c r="X3" i="21"/>
  <c r="Y11" i="21"/>
  <c r="Y3" i="21"/>
  <c r="V3" i="21"/>
  <c r="M14" i="57"/>
  <c r="W11" i="21"/>
  <c r="X11" i="21"/>
  <c r="Z19" i="21"/>
  <c r="Z4" i="21"/>
  <c r="X22" i="21"/>
  <c r="V24" i="21"/>
  <c r="W19" i="21"/>
  <c r="W23" i="21"/>
  <c r="Z23" i="21"/>
  <c r="Y23" i="21"/>
  <c r="AA23" i="21"/>
  <c r="Y20" i="21"/>
  <c r="X20" i="21"/>
  <c r="W12" i="21"/>
  <c r="Z17" i="21"/>
  <c r="Y17" i="21"/>
  <c r="W17" i="21"/>
  <c r="W20" i="21"/>
  <c r="Z6" i="21"/>
  <c r="W6" i="21"/>
  <c r="X24" i="21"/>
  <c r="Z20" i="21"/>
  <c r="AA28" i="21"/>
  <c r="Z28" i="21"/>
  <c r="X28" i="21"/>
  <c r="Z10" i="21"/>
  <c r="W10" i="21"/>
  <c r="D14" i="57"/>
  <c r="Y2" i="21"/>
  <c r="V17" i="21"/>
  <c r="Z26" i="21"/>
  <c r="W26" i="21"/>
  <c r="V2" i="21"/>
  <c r="V23" i="21"/>
  <c r="AA20" i="21"/>
  <c r="Z8" i="21"/>
  <c r="W8" i="21"/>
  <c r="X23" i="21"/>
  <c r="AA17" i="21"/>
  <c r="H14" i="57"/>
  <c r="AA12" i="21"/>
  <c r="Y12" i="21"/>
  <c r="N14" i="57"/>
  <c r="V12" i="21"/>
  <c r="V13" i="21"/>
  <c r="W13" i="21"/>
  <c r="O14" i="57"/>
  <c r="Z13" i="21"/>
  <c r="Y13" i="21"/>
  <c r="X13" i="21"/>
  <c r="Z2" i="21"/>
  <c r="V10" i="21"/>
  <c r="AA8" i="21"/>
  <c r="Y26" i="21"/>
  <c r="AA26" i="21"/>
  <c r="Y13" i="71"/>
  <c r="AA20" i="71"/>
  <c r="Z20" i="71"/>
  <c r="Y20" i="71"/>
  <c r="X20" i="71"/>
  <c r="Y18" i="71"/>
  <c r="W25" i="71"/>
  <c r="W27" i="71"/>
  <c r="W20" i="71"/>
  <c r="V27" i="71"/>
  <c r="Z21" i="71"/>
  <c r="Y7" i="71"/>
  <c r="AA25" i="71"/>
  <c r="X24" i="71"/>
  <c r="AA18" i="71"/>
  <c r="Z18" i="71"/>
  <c r="W18" i="71"/>
  <c r="W12" i="71"/>
  <c r="Z12" i="71"/>
  <c r="N9" i="57"/>
  <c r="AA12" i="71"/>
  <c r="AA13" i="71"/>
  <c r="W21" i="71"/>
  <c r="Y21" i="71"/>
  <c r="X21" i="71"/>
  <c r="V21" i="71"/>
  <c r="V13" i="71"/>
  <c r="W10" i="71"/>
  <c r="L9" i="57"/>
  <c r="Z10" i="71"/>
  <c r="AA10" i="71"/>
  <c r="V18" i="71"/>
  <c r="Y24" i="71"/>
  <c r="W24" i="71"/>
  <c r="V24" i="71"/>
  <c r="G9" i="57"/>
  <c r="V5" i="71"/>
  <c r="V7" i="71"/>
  <c r="E9" i="57"/>
  <c r="Z3" i="71"/>
  <c r="V25" i="71"/>
  <c r="AA24" i="71"/>
  <c r="W23" i="71"/>
  <c r="V23" i="71"/>
  <c r="Y3" i="71"/>
  <c r="Y5" i="71"/>
  <c r="V18" i="13"/>
  <c r="V26" i="13"/>
  <c r="Y23" i="13"/>
  <c r="AA13" i="13"/>
  <c r="W26" i="13"/>
  <c r="V13" i="13"/>
  <c r="X20" i="13"/>
  <c r="AA3" i="13"/>
  <c r="W11" i="13"/>
  <c r="X3" i="13"/>
  <c r="X9" i="13"/>
  <c r="V24" i="13"/>
  <c r="Z25" i="13"/>
  <c r="X24" i="13"/>
  <c r="AA23" i="13"/>
  <c r="W12" i="13"/>
  <c r="W9" i="13"/>
  <c r="W4" i="13"/>
  <c r="AA24" i="13"/>
  <c r="AA21" i="13"/>
  <c r="X17" i="13"/>
  <c r="V17" i="13"/>
  <c r="Y9" i="13"/>
  <c r="AA25" i="13"/>
  <c r="Z17" i="13"/>
  <c r="V12" i="13"/>
  <c r="X23" i="13"/>
  <c r="Z24" i="13"/>
  <c r="Y17" i="13"/>
  <c r="V20" i="13"/>
  <c r="V5" i="13"/>
  <c r="X5" i="13"/>
  <c r="W5" i="13"/>
  <c r="G10" i="57"/>
  <c r="Z5" i="13"/>
  <c r="Y5" i="13"/>
  <c r="Y6" i="13"/>
  <c r="V6" i="13"/>
  <c r="Z8" i="13"/>
  <c r="Y8" i="13"/>
  <c r="Y26" i="13"/>
  <c r="X10" i="13"/>
  <c r="W10" i="13"/>
  <c r="AA6" i="13"/>
  <c r="V8" i="13"/>
  <c r="J10" i="57"/>
  <c r="Z4" i="13"/>
  <c r="F10" i="57"/>
  <c r="AA4" i="13"/>
  <c r="Z18" i="13"/>
  <c r="AA2" i="13"/>
  <c r="V7" i="13"/>
  <c r="I10" i="57"/>
  <c r="X7" i="13"/>
  <c r="W7" i="13"/>
  <c r="X18" i="13"/>
  <c r="Y25" i="13"/>
  <c r="X25" i="13"/>
  <c r="X8" i="13"/>
  <c r="Z7" i="13"/>
  <c r="Z10" i="13"/>
  <c r="AA20" i="13"/>
  <c r="Y12" i="13"/>
  <c r="AA12" i="13"/>
  <c r="Z12" i="13"/>
  <c r="N10" i="57"/>
  <c r="K10" i="57"/>
  <c r="V9" i="13"/>
  <c r="X4" i="13"/>
  <c r="W25" i="13"/>
  <c r="Z20" i="13"/>
  <c r="W23" i="13"/>
  <c r="V23" i="13"/>
  <c r="AA9" i="13"/>
  <c r="Z2" i="13"/>
  <c r="AA10" i="13"/>
  <c r="L10" i="57"/>
  <c r="W8" i="13"/>
  <c r="V4" i="13"/>
  <c r="Y2" i="13"/>
  <c r="Y7" i="13"/>
  <c r="H10" i="57"/>
  <c r="X6" i="13"/>
  <c r="W6" i="13"/>
  <c r="AA26" i="13"/>
  <c r="Z26" i="13"/>
  <c r="X28" i="13"/>
  <c r="Z28" i="13"/>
  <c r="Y28" i="13"/>
  <c r="AA28" i="13"/>
  <c r="V21" i="13"/>
  <c r="Y21" i="13"/>
  <c r="X21" i="13"/>
  <c r="W21" i="13"/>
  <c r="W28" i="13"/>
  <c r="Y18" i="13"/>
  <c r="V10" i="13"/>
  <c r="Z23" i="6"/>
  <c r="AA10" i="6"/>
  <c r="X6" i="6"/>
  <c r="H4" i="57"/>
  <c r="V6" i="6"/>
  <c r="W6" i="6"/>
  <c r="W12" i="6"/>
  <c r="V10" i="6"/>
  <c r="V9" i="6"/>
  <c r="Z6" i="6"/>
  <c r="X12" i="6"/>
  <c r="L4" i="57"/>
  <c r="V11" i="6"/>
  <c r="Y23" i="6"/>
  <c r="Y6" i="6"/>
  <c r="Z10" i="6"/>
  <c r="AA25" i="6"/>
  <c r="V25" i="6"/>
  <c r="Y25" i="6"/>
  <c r="Z25" i="6"/>
  <c r="W9" i="6"/>
  <c r="AA9" i="6"/>
  <c r="K4" i="57"/>
  <c r="N4" i="57"/>
  <c r="Y9" i="6"/>
  <c r="U3" i="6"/>
  <c r="Y3" i="6"/>
  <c r="AA3" i="6"/>
  <c r="E4" i="57"/>
  <c r="AA6" i="6"/>
  <c r="AA28" i="6"/>
  <c r="W28" i="6"/>
  <c r="Z12" i="6"/>
  <c r="X10" i="6"/>
  <c r="Z9" i="6"/>
  <c r="Y10" i="6"/>
  <c r="Y11" i="6"/>
  <c r="AA11" i="6"/>
  <c r="M4" i="57"/>
  <c r="Z11" i="6"/>
  <c r="W25" i="6"/>
  <c r="V12" i="6"/>
  <c r="V20" i="6"/>
  <c r="W20" i="6"/>
  <c r="X20" i="6"/>
  <c r="AA12" i="6"/>
  <c r="X26" i="6"/>
  <c r="X23" i="6"/>
  <c r="AA23" i="6"/>
  <c r="W23" i="6"/>
  <c r="X11" i="6"/>
  <c r="V18" i="6"/>
  <c r="X18" i="6"/>
  <c r="Y18" i="6"/>
  <c r="Z18" i="6"/>
  <c r="W18" i="6"/>
  <c r="Y26" i="6"/>
  <c r="W4" i="6"/>
  <c r="Y4" i="6"/>
  <c r="V4" i="6"/>
  <c r="F4" i="57"/>
  <c r="X4" i="6"/>
  <c r="Z4" i="6"/>
  <c r="Y13" i="6"/>
  <c r="X13" i="6"/>
  <c r="Z13" i="6"/>
  <c r="AA13" i="6"/>
  <c r="F38" i="119" l="1"/>
  <c r="F33" i="119"/>
  <c r="F35" i="119"/>
  <c r="F36" i="119"/>
  <c r="F34" i="119"/>
  <c r="F37" i="119"/>
  <c r="F32" i="119"/>
  <c r="S37" i="119"/>
  <c r="S34" i="119"/>
  <c r="S35" i="119"/>
  <c r="S32" i="119"/>
  <c r="S33" i="119"/>
  <c r="S36" i="119"/>
  <c r="S38" i="119"/>
  <c r="D32" i="119"/>
  <c r="D37" i="119"/>
  <c r="D35" i="119"/>
  <c r="D38" i="119"/>
  <c r="D34" i="119"/>
  <c r="D33" i="119"/>
  <c r="D36" i="119"/>
  <c r="Q35" i="119"/>
  <c r="Q33" i="119"/>
  <c r="Q36" i="119"/>
  <c r="Q34" i="119"/>
  <c r="Q37" i="119"/>
  <c r="Q32" i="119"/>
  <c r="Q38" i="119"/>
  <c r="Y12" i="98"/>
  <c r="X12" i="98"/>
  <c r="N28" i="57"/>
  <c r="W12" i="98"/>
  <c r="V12" i="98"/>
  <c r="Z12" i="98"/>
  <c r="O28" i="57"/>
  <c r="O38" i="57" s="1"/>
  <c r="Y13" i="98"/>
  <c r="X13" i="98"/>
  <c r="W13" i="98"/>
  <c r="V13" i="98"/>
  <c r="AA12" i="98"/>
  <c r="V5" i="98"/>
  <c r="G28" i="57"/>
  <c r="G35" i="57" s="1"/>
  <c r="Y5" i="98"/>
  <c r="X5" i="98"/>
  <c r="W5" i="98"/>
  <c r="Y7" i="98"/>
  <c r="X7" i="98"/>
  <c r="W7" i="98"/>
  <c r="V7" i="98"/>
  <c r="I28" i="57"/>
  <c r="I38" i="57" s="1"/>
  <c r="AA13" i="98"/>
  <c r="Z7" i="98"/>
  <c r="D28" i="57"/>
  <c r="V2" i="98"/>
  <c r="Y2" i="98"/>
  <c r="X2" i="98"/>
  <c r="W2" i="98"/>
  <c r="U2" i="98"/>
  <c r="Q28" i="57"/>
  <c r="Q34" i="57" s="1"/>
  <c r="Z2" i="98"/>
  <c r="X9" i="98"/>
  <c r="W9" i="98"/>
  <c r="V9" i="98"/>
  <c r="Y9" i="98"/>
  <c r="K28" i="57"/>
  <c r="K33" i="57" s="1"/>
  <c r="J28" i="57"/>
  <c r="J34" i="57" s="1"/>
  <c r="Y8" i="98"/>
  <c r="X8" i="98"/>
  <c r="W8" i="98"/>
  <c r="V8" i="98"/>
  <c r="Z5" i="98"/>
  <c r="AA9" i="98"/>
  <c r="S28" i="57"/>
  <c r="S33" i="57" s="1"/>
  <c r="U4" i="98"/>
  <c r="Y4" i="98"/>
  <c r="F28" i="57"/>
  <c r="F32" i="57" s="1"/>
  <c r="X4" i="98"/>
  <c r="W4" i="98"/>
  <c r="V4" i="98"/>
  <c r="AA8" i="98"/>
  <c r="AA5" i="98"/>
  <c r="Z4" i="98"/>
  <c r="V6" i="98"/>
  <c r="W6" i="98"/>
  <c r="H28" i="57"/>
  <c r="H35" i="57" s="1"/>
  <c r="X6" i="98"/>
  <c r="Y6" i="98"/>
  <c r="AA6" i="98"/>
  <c r="Q38" i="57"/>
  <c r="Q32" i="57"/>
  <c r="Q36" i="57"/>
  <c r="Q35" i="57"/>
  <c r="R35" i="57"/>
  <c r="R38" i="57"/>
  <c r="R34" i="57"/>
  <c r="R37" i="57"/>
  <c r="R33" i="57"/>
  <c r="R36" i="57"/>
  <c r="R32" i="57"/>
  <c r="D36" i="57"/>
  <c r="D32" i="57"/>
  <c r="D37" i="57"/>
  <c r="D38" i="57"/>
  <c r="D34" i="57"/>
  <c r="O37" i="57"/>
  <c r="O35" i="57"/>
  <c r="O32" i="57"/>
  <c r="D33" i="57"/>
  <c r="D35" i="57"/>
  <c r="E33" i="57"/>
  <c r="E35" i="57"/>
  <c r="E37" i="57"/>
  <c r="E32" i="57"/>
  <c r="E36" i="57"/>
  <c r="E38" i="57"/>
  <c r="E34" i="57"/>
  <c r="N35" i="57"/>
  <c r="N38" i="57"/>
  <c r="N37" i="57"/>
  <c r="N32" i="57"/>
  <c r="N34" i="57"/>
  <c r="N36" i="57"/>
  <c r="N33" i="57"/>
  <c r="M34" i="57"/>
  <c r="M36" i="57"/>
  <c r="M37" i="57"/>
  <c r="M32" i="57"/>
  <c r="M33" i="57"/>
  <c r="M38" i="57"/>
  <c r="M35" i="57"/>
  <c r="L34" i="57"/>
  <c r="L32" i="57"/>
  <c r="L37" i="57"/>
  <c r="L33" i="57"/>
  <c r="L36" i="57"/>
  <c r="L38" i="57"/>
  <c r="L35" i="57"/>
  <c r="O34" i="57" l="1"/>
  <c r="J37" i="57"/>
  <c r="O33" i="57"/>
  <c r="J32" i="57"/>
  <c r="Q37" i="57"/>
  <c r="H36" i="57"/>
  <c r="H38" i="57"/>
  <c r="H34" i="57"/>
  <c r="H32" i="57"/>
  <c r="H33" i="57"/>
  <c r="J35" i="57"/>
  <c r="H37" i="57"/>
  <c r="O36" i="57"/>
  <c r="S35" i="57"/>
  <c r="I37" i="57"/>
  <c r="F33" i="57"/>
  <c r="J38" i="57"/>
  <c r="J36" i="57"/>
  <c r="G33" i="57"/>
  <c r="F35" i="57"/>
  <c r="J33" i="57"/>
  <c r="S37" i="57"/>
  <c r="S38" i="57"/>
  <c r="I35" i="57"/>
  <c r="K35" i="57"/>
  <c r="K38" i="57"/>
  <c r="K36" i="57"/>
  <c r="S32" i="57"/>
  <c r="S36" i="57"/>
  <c r="F34" i="57"/>
  <c r="K37" i="57"/>
  <c r="G37" i="57"/>
  <c r="S34" i="57"/>
  <c r="I33" i="57"/>
  <c r="K34" i="57"/>
  <c r="G38" i="57"/>
  <c r="I34" i="57"/>
  <c r="K32" i="57"/>
  <c r="G34" i="57"/>
  <c r="I36" i="57"/>
  <c r="F38" i="57"/>
  <c r="G36" i="57"/>
  <c r="F36" i="57"/>
  <c r="F37" i="57"/>
  <c r="G32" i="57"/>
  <c r="I32" i="57"/>
  <c r="Q33" i="57"/>
</calcChain>
</file>

<file path=xl/sharedStrings.xml><?xml version="1.0" encoding="utf-8"?>
<sst xmlns="http://schemas.openxmlformats.org/spreadsheetml/2006/main" count="3698" uniqueCount="216">
  <si>
    <t>y2022</t>
  </si>
  <si>
    <t>y2021</t>
  </si>
  <si>
    <t>y2020</t>
  </si>
  <si>
    <t>y2019</t>
  </si>
  <si>
    <t>y2018</t>
  </si>
  <si>
    <t>y2017</t>
  </si>
  <si>
    <t>cumulative</t>
  </si>
  <si>
    <t>median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</si>
  <si>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</si>
  <si>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</si>
  <si>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</si>
  <si>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</si>
  <si>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</si>
  <si>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</si>
  <si>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</si>
  <si>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</si>
  <si>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</si>
  <si>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</si>
  <si>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</si>
  <si>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</si>
  <si>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ONS</t>
  </si>
  <si>
    <t>women giving birth</t>
  </si>
  <si>
    <t>deaths</t>
  </si>
  <si>
    <t>births</t>
  </si>
  <si>
    <t>https://www.ssb.no/en/statbank/table/12983/tableViewLayout1/</t>
  </si>
  <si>
    <t>https://statbel.fgov.be/en/themes/population/births-and-fertility</t>
  </si>
  <si>
    <t>Ireland</t>
  </si>
  <si>
    <t>Year</t>
  </si>
  <si>
    <t>Total births</t>
  </si>
  <si>
    <t>Q1</t>
  </si>
  <si>
    <t>Q2</t>
  </si>
  <si>
    <t>Q3</t>
  </si>
  <si>
    <t>Q4</t>
  </si>
  <si>
    <t>Bulgaria</t>
  </si>
  <si>
    <t>https://www.nsi.bg/en/content/2956/births-place-residence-statistical-regions-districts-and-sex</t>
  </si>
  <si>
    <t>https://countrymeters.info/en/Bulgaria</t>
  </si>
  <si>
    <t>https://www.nisra.gov.uk/publications/monthly-births</t>
  </si>
  <si>
    <t>https://www.nisra.gov.uk/publications/monthly-deaths</t>
  </si>
  <si>
    <t>https://www.ons.gov.uk/peoplepopulationandcommunity/birthsdeathsandmarriages/deaths/datasets/monthlymortalityanalysisenglandandwales</t>
  </si>
  <si>
    <t>https://www.insee.fr/en/statistiques/serie/001641601</t>
  </si>
  <si>
    <t>https://www.insee.fr/en/statistiques/serie/001641603</t>
  </si>
  <si>
    <t>https://www.cbs.nl/en-gb/figures/detail/83474ENG</t>
  </si>
  <si>
    <t>Germany</t>
  </si>
  <si>
    <t>France</t>
  </si>
  <si>
    <t>Switzerland</t>
  </si>
  <si>
    <t>Austria</t>
  </si>
  <si>
    <t>England &amp; Wales</t>
  </si>
  <si>
    <t>Northern Ireland</t>
  </si>
  <si>
    <t>Sweden</t>
  </si>
  <si>
    <t>Portugal</t>
  </si>
  <si>
    <t>Spain</t>
  </si>
  <si>
    <t>Netherlands</t>
  </si>
  <si>
    <t>Belgium</t>
  </si>
  <si>
    <t>Norway</t>
  </si>
  <si>
    <t>Israel</t>
  </si>
  <si>
    <t>Italy</t>
  </si>
  <si>
    <t>Denmark</t>
  </si>
  <si>
    <t>Finland</t>
  </si>
  <si>
    <t>other</t>
  </si>
  <si>
    <t>home</t>
  </si>
  <si>
    <t>https://www.cso.ie/en/statistics/birthsdeathsandmarriages/vitalstatistics/</t>
  </si>
  <si>
    <t>Poland</t>
  </si>
  <si>
    <t>https://www.ine.pt/xportal/xmain?xpgid=ine_tema&amp;xpid=INE&amp;tema_cod=1115</t>
  </si>
  <si>
    <t>https://www.ine.es/dyngs/INEbase/en/operacion.htm?c=Estadistica_C&amp;cid=1254736177079&amp;menu=ultiDatos&amp;idp=1254735573002</t>
  </si>
  <si>
    <t>https://www.destatis.de/DE/Themen/Gesellschaft-Umwelt/Bevoelkerung/Geburten/Tabellen/lebendgeborene-vorl.html</t>
  </si>
  <si>
    <t>https://www.destatis.de/DE/Themen/Gesellschaft-Umwelt/Bevoelkerung/Sterbefaelle-Lebenserwartung/Tabellen/sonderauswertung-sterbefaelle.html?nn=209016</t>
  </si>
  <si>
    <t>https://www.bfs.admin.ch/bfs/de/home/statistiken/bevoelkerung/geburten-todesfaelle.html</t>
  </si>
  <si>
    <t>https://statbel.fgov.be/en/themes/population/mortality-life-expectancy-and-causes-death/mortality</t>
  </si>
  <si>
    <t>https://www.statbank.dk/statbank5a/SelectVarVal/Define.asp?Maintable=BEV3A&amp;PLanguage=1</t>
  </si>
  <si>
    <t>Estonia</t>
  </si>
  <si>
    <t>https://andmed.stat.ee/en/stat/rahvastik__rahvastikusundmused__sunnid/RV061</t>
  </si>
  <si>
    <t>https://andmed.stat.ee/en/stat/rahvastik__rahvastikusundmused__surmad/RV04</t>
  </si>
  <si>
    <t>https://osp.stat.gov.lt/web/guest/statistiniu-rodikliu-analize?hash=e448cca6-6efc-41ec-9541-909738fa8036#/</t>
  </si>
  <si>
    <t>Lithuania</t>
  </si>
  <si>
    <t>https://data.stat.gov.lv/pxweb/en/OSP_PUB/START__POP__ID__IDS/IDS010m</t>
  </si>
  <si>
    <t>Latvia</t>
  </si>
  <si>
    <t>Hungary</t>
  </si>
  <si>
    <t>https://www.ksh.hu/population-and-vital-events</t>
  </si>
  <si>
    <t>https://www.nrscotland.gov.uk/statistics-and-data/statistics/statistics-by-theme/vital-events/general-publications/weekly-and-monthly-data-on-births-and-deaths/monthly-data-on-births-and-deaths-registered-in-scotland</t>
  </si>
  <si>
    <t>Scotland</t>
  </si>
  <si>
    <t>https://www.economy.com/israel/births</t>
  </si>
  <si>
    <t>https://www.economy.com/israel/deaths</t>
  </si>
  <si>
    <t>https://www.stat.fi/en/statistics/vamuu</t>
  </si>
  <si>
    <t>https://insse.ro/cms/en/comunicate-de-presa-view</t>
  </si>
  <si>
    <t>Romania</t>
  </si>
  <si>
    <t>https://www.economy.com/austria/births</t>
  </si>
  <si>
    <t>https://www.economy.com/austria/deaths</t>
  </si>
  <si>
    <t>min</t>
  </si>
  <si>
    <t>q 10%</t>
  </si>
  <si>
    <t>q 25%</t>
  </si>
  <si>
    <t>q 75%</t>
  </si>
  <si>
    <t>q 90%</t>
  </si>
  <si>
    <t>max</t>
  </si>
  <si>
    <t>https://www.economy.com/italy/births</t>
  </si>
  <si>
    <t>https://www.economy.com/italy/deaths</t>
  </si>
  <si>
    <t>https://www.scb.se/en/finding-statistics/statistics-by-subject-area/population/population-composition/population-statistics/pong/tables-and-graphs/births-and-deaths/preliminary-statistics-on-deaths/</t>
  </si>
  <si>
    <t>https://pxweb.stat.si/SiStatData/pxweb/en/Data/-/05J1031S.px/table/tableViewLayout2/</t>
  </si>
  <si>
    <t>https://pxweb.stat.si/SiStatData/pxweb/en/Data/-/05L1018S.px/table/tableViewLayout2/</t>
  </si>
  <si>
    <t>Slovenia</t>
  </si>
  <si>
    <t>https://www.czso.cz/csu/czso/oby_ts</t>
  </si>
  <si>
    <t>Czech Republic</t>
  </si>
  <si>
    <t>https://datacube.statistics.sk/#!/view/en/vbd_slovstat2/om2801ms/v_om2801ms_00_00_00_en</t>
  </si>
  <si>
    <t>Slovakia</t>
  </si>
  <si>
    <t>https://www.ksh.hu/stadat_files/nep/en/nep0064.html</t>
  </si>
  <si>
    <t>https://data.un.org/Data.aspx?d=POP&amp;f=tableCode%3A55</t>
  </si>
  <si>
    <t>https://data.un.org/Data.aspx?d=POP&amp;f=tableCode:65</t>
  </si>
  <si>
    <t>Month of birth</t>
  </si>
  <si>
    <t>Total, month of birth</t>
  </si>
  <si>
    <t>Month of birth, January</t>
  </si>
  <si>
    <t>Month of birth, February</t>
  </si>
  <si>
    <t>Month of birth, March</t>
  </si>
  <si>
    <t>Month of birth, April</t>
  </si>
  <si>
    <t>Month of birth, May</t>
  </si>
  <si>
    <t>Month of birth, June</t>
  </si>
  <si>
    <t>Month of birth, July</t>
  </si>
  <si>
    <t>Month of birth, August</t>
  </si>
  <si>
    <t>Month of birth, September</t>
  </si>
  <si>
    <t>Month of birth, October</t>
  </si>
  <si>
    <t>Month of birth, November</t>
  </si>
  <si>
    <t>Month of birth, December</t>
  </si>
  <si>
    <t>Canada</t>
  </si>
  <si>
    <t>https://www150.statcan.gc.ca/t1/tbl1/en/tv.action?pid=1310041501</t>
  </si>
  <si>
    <t>right table</t>
  </si>
  <si>
    <t>British Columbia</t>
  </si>
  <si>
    <t>https://www2.gov.bc.ca/gov/content/life-events/statistics-reports/births</t>
  </si>
  <si>
    <t>Ontario</t>
  </si>
  <si>
    <t>https://data.ontario.ca/en/dataset/vital-events-data-by-month/resource/97622ce6-c06a-4970-afe5-be540c748f24</t>
  </si>
  <si>
    <t>y2023</t>
  </si>
  <si>
    <t>Québec</t>
  </si>
  <si>
    <t>https://statistique.quebec.ca/en/document/births-deaths-and-marriages-by-month-and-quarter-quebec/tableau/births-deaths-and-marriages-by-month-and-quarter-quebec#tri_phe=0</t>
  </si>
  <si>
    <t> Ontario</t>
  </si>
  <si>
    <t>Toronto</t>
  </si>
  <si>
    <t>Englisch</t>
  </si>
  <si>
    <t> Québec</t>
  </si>
  <si>
    <t>1.356.547</t>
  </si>
  <si>
    <t>Französisch</t>
  </si>
  <si>
    <t> British Columbia</t>
  </si>
  <si>
    <t>Victoria</t>
  </si>
  <si>
    <t> Alberta</t>
  </si>
  <si>
    <t>Edmonton</t>
  </si>
  <si>
    <t> Manitoba</t>
  </si>
  <si>
    <t>Winnipeg</t>
  </si>
  <si>
    <t> Saskatchewan</t>
  </si>
  <si>
    <t>Regina</t>
  </si>
  <si>
    <t> Nova Scotia</t>
  </si>
  <si>
    <t>Halifax</t>
  </si>
  <si>
    <t> New Brunswick</t>
  </si>
  <si>
    <t>Fredericton</t>
  </si>
  <si>
    <t>Englisch, Französisch</t>
  </si>
  <si>
    <t> Neufundland und Labrador</t>
  </si>
  <si>
    <t>St. John’s</t>
  </si>
  <si>
    <t> Prince Edward Island</t>
  </si>
  <si>
    <t>Charlottetown</t>
  </si>
  <si>
    <t> Nordwest-Territorien</t>
  </si>
  <si>
    <t>Yellowknife</t>
  </si>
  <si>
    <t>1.143.794</t>
  </si>
  <si>
    <t>Englisch, Französisch1</t>
  </si>
  <si>
    <t> Yukon</t>
  </si>
  <si>
    <t>Whitehorse</t>
  </si>
  <si>
    <t> Nunavut</t>
  </si>
  <si>
    <t>Iqaluit</t>
  </si>
  <si>
    <t>1.877.788</t>
  </si>
  <si>
    <t>Summary of Vital Events by Month of Occurrence In Alberta</t>
  </si>
  <si>
    <t>Live Births</t>
  </si>
  <si>
    <t>Deaths</t>
  </si>
  <si>
    <t>Calendar Year</t>
  </si>
  <si>
    <t>Res</t>
  </si>
  <si>
    <t>Non Res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</si>
  <si>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</si>
  <si>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</si>
  <si>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</si>
  <si>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</si>
  <si>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</si>
  <si>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</si>
  <si>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</si>
  <si>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</si>
  <si>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</si>
  <si>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</si>
  <si>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</si>
  <si>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</si>
  <si>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https://assets.publishing.service.gov.uk/government/uploads/system/uploads/attachment_data/file/1139990/vaccine-surveillance-report-2023-week-9.pdf</t>
  </si>
  <si>
    <t>https://www.ris.gov.tw/app/en/3912</t>
  </si>
  <si>
    <t>Month</t>
  </si>
  <si>
    <t>http://dati.istat.it/viewhtml.aspx?il=blank&amp;vh=0000&amp;vf=0&amp;vcq=1100&amp;graph=0&amp;view-metadata=1&amp;lang=en&amp;QueryId=18958&amp;metadata=DCIS_POPORESBIL1</t>
  </si>
  <si>
    <t>abortions</t>
  </si>
  <si>
    <t>https://www.scb.se/en/finding-statistics/statistics-by-subject-area/population/population-composition/population-statistics/pong/tables-and-graphs/population-statistics---month-quarter-half-year/population-statistics-2020-2023-month-and-1998-2022-year/</t>
  </si>
  <si>
    <t>marriages</t>
  </si>
  <si>
    <t>https://www.destatis.de/DE/Themen/Gesellschaft-Umwelt/Bevoelkerung/Geburten/geburten-aktuell.html</t>
  </si>
  <si>
    <t>https://stat.gov.pl/en/topics/other-studies/informations-on-socio-economic-situation/</t>
  </si>
  <si>
    <t>delta</t>
  </si>
  <si>
    <t>Summe</t>
  </si>
  <si>
    <t>Marriages</t>
  </si>
  <si>
    <t>Live births</t>
  </si>
  <si>
    <t>2022 M1</t>
  </si>
  <si>
    <t>2022 M2</t>
  </si>
  <si>
    <t>2022 M3</t>
  </si>
  <si>
    <t>2022 M4</t>
  </si>
  <si>
    <t>2022 M5</t>
  </si>
  <si>
    <t>2022 M6</t>
  </si>
  <si>
    <t>2022 M7</t>
  </si>
  <si>
    <t>2022 M8</t>
  </si>
  <si>
    <t>2022 M9</t>
  </si>
  <si>
    <t>2022 M910</t>
  </si>
  <si>
    <t>2022 M911</t>
  </si>
  <si>
    <t>2022 M912</t>
  </si>
  <si>
    <t>2023 M1 [4]</t>
  </si>
  <si>
    <t>2023 M2 [4]</t>
  </si>
  <si>
    <t>2023 M3 [4]</t>
  </si>
  <si>
    <t>https://data.tuik.gov.tr/Bulten/Index?p=Birth-Statistics-2021-45547&amp;dil=2</t>
  </si>
  <si>
    <t>https://www.statistik.at/statistiken/bevoelkerung-und-soziales/bevoelkerung/geburten/demographische-merkmale-von-geborenen</t>
  </si>
  <si>
    <t>median2020</t>
  </si>
  <si>
    <t>avg 2021</t>
  </si>
  <si>
    <t>avg 2022</t>
  </si>
  <si>
    <t>avg 2023</t>
  </si>
  <si>
    <t>delta 23 22</t>
  </si>
  <si>
    <t>delta 22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</si>
</sst>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D3D3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3" fillId="0" borderId="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/>
    <xf numFmtId="0" fontId="30" fillId="34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">
    <xf numFmtId="0" fontId="0" fillId="0" borderId="0" xfId="0"/>
    <xf numFmtId="0" fontId="0" fillId="33" borderId="0" xfId="0" applyFill="1"/>
    <xf numFmtId="3" fontId="0" fillId="0" borderId="0" xfId="0" applyNumberFormat="1"/>
    <xf numFmtId="0" fontId="32" fillId="0" borderId="0" xfId="58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35" borderId="0" xfId="0" applyFill="1"/>
    <xf numFmtId="1" fontId="0" fillId="33" borderId="0" xfId="0" applyNumberFormat="1" applyFill="1"/>
    <xf numFmtId="1" fontId="0" fillId="0" borderId="0" xfId="0" applyNumberFormat="1"/>
    <xf numFmtId="0" fontId="32" fillId="0" borderId="0" xfId="58" applyAlignment="1">
      <alignment vertical="center" wrapText="1"/>
    </xf>
    <xf numFmtId="0" fontId="0" fillId="36" borderId="0" xfId="0" applyFill="1"/>
    <xf numFmtId="0" fontId="0" fillId="37" borderId="0" xfId="0" applyFill="1"/>
    <xf numFmtId="10" fontId="0" fillId="0" borderId="0" xfId="0" applyNumberFormat="1"/>
    <xf numFmtId="0" fontId="0" fillId="38" borderId="0" xfId="0" applyFill="1"/>
  </cellXfs>
  <cellStyles count="59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iagramrubrik 1" xfId="51" xr:uid="{9E913327-90A2-4D5D-A267-C272E40EBA93}"/>
    <cellStyle name="Diagramrubrik 2" xfId="52" xr:uid="{395B9BBE-1069-4FDE-8D37-3E24DDB8634A}"/>
    <cellStyle name="Eingabe" xfId="9" builtinId="20" customBuiltin="1"/>
    <cellStyle name="Ergebnis" xfId="17" builtinId="25" customBuiltin="1"/>
    <cellStyle name="Ergebnis 2" xfId="49" xr:uid="{59076AA3-D040-4DBC-8457-49BAB7FFD042}"/>
    <cellStyle name="Erklärender Text" xfId="16" builtinId="53" customBuiltin="1"/>
    <cellStyle name="Gut" xfId="6" builtinId="26" customBuiltin="1"/>
    <cellStyle name="Link" xfId="58" builtinId="8"/>
    <cellStyle name="Neutral" xfId="8" builtinId="28" customBuiltin="1"/>
    <cellStyle name="Notiz" xfId="15" builtinId="10" customBuiltin="1"/>
    <cellStyle name="Prozent 2" xfId="57" xr:uid="{939705F5-2602-49C6-87B5-A57D9410760A}"/>
    <cellStyle name="Rubrik i tabell" xfId="56" xr:uid="{952F0C80-FD80-4504-9226-C93880D0E854}"/>
    <cellStyle name="Rubrik över tabell 1" xfId="53" xr:uid="{201B14C0-378C-4BEF-BA3C-3E66C823B8CC}"/>
    <cellStyle name="Rubrik över tabell 2" xfId="54" xr:uid="{BEB6C342-28F4-4432-84E7-1E99F10AD368}"/>
    <cellStyle name="Schlecht" xfId="7" builtinId="27" customBuiltin="1"/>
    <cellStyle name="Skuggning i tabell" xfId="50" xr:uid="{AAEC90A0-34CE-4795-AEF9-8D26832FA6B5}"/>
    <cellStyle name="Standard" xfId="0" builtinId="0"/>
    <cellStyle name="Standard 2" xfId="42" xr:uid="{4866751D-629C-4DB3-B37E-34F344BC3A7B}"/>
    <cellStyle name="Standard 3" xfId="43" xr:uid="{126EEDB3-2B59-49DF-B023-563A05DADDEB}"/>
    <cellStyle name="TabellText" xfId="55" xr:uid="{1B37EDEE-4CE0-412D-8485-4EE21253DBBF}"/>
    <cellStyle name="Überschrift" xfId="1" builtinId="15" customBuiltin="1"/>
    <cellStyle name="Überschrift 1" xfId="2" builtinId="16" customBuiltin="1"/>
    <cellStyle name="Überschrift 1 2" xfId="45" xr:uid="{07B0A5D5-D2C0-414F-AC39-035BC1DC61A9}"/>
    <cellStyle name="Überschrift 2" xfId="3" builtinId="17" customBuiltin="1"/>
    <cellStyle name="Überschrift 2 2" xfId="46" xr:uid="{FC4670F7-3F22-45A0-A085-931F33489DB4}"/>
    <cellStyle name="Überschrift 3" xfId="4" builtinId="18" customBuiltin="1"/>
    <cellStyle name="Überschrift 3 2" xfId="47" xr:uid="{FAA7DF12-BE7D-408B-94C8-B7B2E43CFEC8}"/>
    <cellStyle name="Überschrift 4" xfId="5" builtinId="19" customBuiltin="1"/>
    <cellStyle name="Überschrift 4 2" xfId="48" xr:uid="{6CC72154-E4D7-4AC8-9A31-DF4AD489DAA3}"/>
    <cellStyle name="Überschrift 5" xfId="44" xr:uid="{CF038D3D-7E44-40C3-8E83-2DCDD1139410}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9C1EED55-69C1-4B5F-93DB-7A58227B0793}">
      <tableStyleElement type="wholeTable" dxfId="5"/>
      <tableStyleElement type="headerRow" dxfId="4"/>
      <tableStyleElement type="totalRow" dxfId="3"/>
      <tableStyleElement type="firstRowStripe" dxfId="2"/>
      <tableStyleElement type="secondRowStripe" dxfId="1"/>
    </tableStyle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7.xml"/><Relationship Id="rId21" Type="http://schemas.openxmlformats.org/officeDocument/2006/relationships/chartsheet" Target="chartsheets/sheet14.xml"/><Relationship Id="rId42" Type="http://schemas.openxmlformats.org/officeDocument/2006/relationships/chartsheet" Target="chartsheets/sheet28.xml"/><Relationship Id="rId47" Type="http://schemas.openxmlformats.org/officeDocument/2006/relationships/chartsheet" Target="chartsheets/sheet31.xml"/><Relationship Id="rId63" Type="http://schemas.openxmlformats.org/officeDocument/2006/relationships/worksheet" Target="worksheets/sheet22.xml"/><Relationship Id="rId68" Type="http://schemas.openxmlformats.org/officeDocument/2006/relationships/chartsheet" Target="chartsheets/sheet45.xml"/><Relationship Id="rId84" Type="http://schemas.openxmlformats.org/officeDocument/2006/relationships/worksheet" Target="worksheets/sheet29.xml"/><Relationship Id="rId89" Type="http://schemas.openxmlformats.org/officeDocument/2006/relationships/chartsheet" Target="chartsheets/sheet58.xml"/><Relationship Id="rId16" Type="http://schemas.openxmlformats.org/officeDocument/2006/relationships/worksheet" Target="worksheets/sheet6.xml"/><Relationship Id="rId11" Type="http://schemas.openxmlformats.org/officeDocument/2006/relationships/chartsheet" Target="chartsheets/sheet7.xml"/><Relationship Id="rId32" Type="http://schemas.openxmlformats.org/officeDocument/2006/relationships/worksheet" Target="worksheets/sheet11.xml"/><Relationship Id="rId37" Type="http://schemas.openxmlformats.org/officeDocument/2006/relationships/worksheet" Target="worksheets/sheet13.xml"/><Relationship Id="rId53" Type="http://schemas.openxmlformats.org/officeDocument/2006/relationships/chartsheet" Target="chartsheets/sheet35.xml"/><Relationship Id="rId58" Type="http://schemas.openxmlformats.org/officeDocument/2006/relationships/chartsheet" Target="chartsheets/sheet38.xml"/><Relationship Id="rId74" Type="http://schemas.openxmlformats.org/officeDocument/2006/relationships/chartsheet" Target="chartsheets/sheet49.xml"/><Relationship Id="rId79" Type="http://schemas.openxmlformats.org/officeDocument/2006/relationships/chartsheet" Target="chartsheets/sheet52.xml"/><Relationship Id="rId5" Type="http://schemas.openxmlformats.org/officeDocument/2006/relationships/chartsheet" Target="chartsheets/sheet2.xml"/><Relationship Id="rId90" Type="http://schemas.openxmlformats.org/officeDocument/2006/relationships/chartsheet" Target="chartsheets/sheet59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8.xml"/><Relationship Id="rId27" Type="http://schemas.openxmlformats.org/officeDocument/2006/relationships/chartsheet" Target="chartsheets/sheet18.xml"/><Relationship Id="rId43" Type="http://schemas.openxmlformats.org/officeDocument/2006/relationships/worksheet" Target="worksheets/sheet15.xml"/><Relationship Id="rId48" Type="http://schemas.openxmlformats.org/officeDocument/2006/relationships/chartsheet" Target="chartsheets/sheet32.xml"/><Relationship Id="rId64" Type="http://schemas.openxmlformats.org/officeDocument/2006/relationships/chartsheet" Target="chartsheets/sheet42.xml"/><Relationship Id="rId69" Type="http://schemas.openxmlformats.org/officeDocument/2006/relationships/worksheet" Target="worksheets/sheet24.xml"/><Relationship Id="rId8" Type="http://schemas.openxmlformats.org/officeDocument/2006/relationships/chartsheet" Target="chartsheets/sheet5.xml"/><Relationship Id="rId51" Type="http://schemas.openxmlformats.org/officeDocument/2006/relationships/worksheet" Target="worksheets/sheet18.xml"/><Relationship Id="rId72" Type="http://schemas.openxmlformats.org/officeDocument/2006/relationships/worksheet" Target="worksheets/sheet25.xml"/><Relationship Id="rId80" Type="http://schemas.openxmlformats.org/officeDocument/2006/relationships/chartsheet" Target="chartsheets/sheet53.xml"/><Relationship Id="rId85" Type="http://schemas.openxmlformats.org/officeDocument/2006/relationships/chartsheet" Target="chartsheets/sheet56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9.xml"/><Relationship Id="rId33" Type="http://schemas.openxmlformats.org/officeDocument/2006/relationships/chartsheet" Target="chartsheets/sheet22.xml"/><Relationship Id="rId38" Type="http://schemas.openxmlformats.org/officeDocument/2006/relationships/chartsheet" Target="chartsheets/sheet25.xml"/><Relationship Id="rId46" Type="http://schemas.openxmlformats.org/officeDocument/2006/relationships/worksheet" Target="worksheets/sheet16.xml"/><Relationship Id="rId59" Type="http://schemas.openxmlformats.org/officeDocument/2006/relationships/chartsheet" Target="chartsheets/sheet39.xml"/><Relationship Id="rId67" Type="http://schemas.openxmlformats.org/officeDocument/2006/relationships/chartsheet" Target="chartsheets/sheet44.xml"/><Relationship Id="rId20" Type="http://schemas.openxmlformats.org/officeDocument/2006/relationships/chartsheet" Target="chartsheets/sheet13.xml"/><Relationship Id="rId41" Type="http://schemas.openxmlformats.org/officeDocument/2006/relationships/chartsheet" Target="chartsheets/sheet27.xml"/><Relationship Id="rId54" Type="http://schemas.openxmlformats.org/officeDocument/2006/relationships/worksheet" Target="worksheets/sheet19.xml"/><Relationship Id="rId62" Type="http://schemas.openxmlformats.org/officeDocument/2006/relationships/chartsheet" Target="chartsheets/sheet41.xml"/><Relationship Id="rId70" Type="http://schemas.openxmlformats.org/officeDocument/2006/relationships/chartsheet" Target="chartsheets/sheet46.xml"/><Relationship Id="rId75" Type="http://schemas.openxmlformats.org/officeDocument/2006/relationships/worksheet" Target="worksheets/sheet26.xml"/><Relationship Id="rId83" Type="http://schemas.openxmlformats.org/officeDocument/2006/relationships/chartsheet" Target="chartsheets/sheet55.xml"/><Relationship Id="rId88" Type="http://schemas.openxmlformats.org/officeDocument/2006/relationships/worksheet" Target="worksheets/sheet31.xml"/><Relationship Id="rId91" Type="http://schemas.openxmlformats.org/officeDocument/2006/relationships/worksheet" Target="worksheets/sheet32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5.xml"/><Relationship Id="rId28" Type="http://schemas.openxmlformats.org/officeDocument/2006/relationships/worksheet" Target="worksheets/sheet10.xml"/><Relationship Id="rId36" Type="http://schemas.openxmlformats.org/officeDocument/2006/relationships/chartsheet" Target="chartsheets/sheet24.xml"/><Relationship Id="rId49" Type="http://schemas.openxmlformats.org/officeDocument/2006/relationships/worksheet" Target="worksheets/sheet17.xml"/><Relationship Id="rId57" Type="http://schemas.openxmlformats.org/officeDocument/2006/relationships/worksheet" Target="worksheets/sheet20.xml"/><Relationship Id="rId10" Type="http://schemas.openxmlformats.org/officeDocument/2006/relationships/worksheet" Target="worksheets/sheet4.xml"/><Relationship Id="rId31" Type="http://schemas.openxmlformats.org/officeDocument/2006/relationships/chartsheet" Target="chartsheets/sheet21.xml"/><Relationship Id="rId44" Type="http://schemas.openxmlformats.org/officeDocument/2006/relationships/chartsheet" Target="chartsheets/sheet29.xml"/><Relationship Id="rId52" Type="http://schemas.openxmlformats.org/officeDocument/2006/relationships/chartsheet" Target="chartsheets/sheet34.xml"/><Relationship Id="rId60" Type="http://schemas.openxmlformats.org/officeDocument/2006/relationships/worksheet" Target="worksheets/sheet21.xml"/><Relationship Id="rId65" Type="http://schemas.openxmlformats.org/officeDocument/2006/relationships/chartsheet" Target="chartsheets/sheet43.xml"/><Relationship Id="rId73" Type="http://schemas.openxmlformats.org/officeDocument/2006/relationships/chartsheet" Target="chartsheets/sheet48.xml"/><Relationship Id="rId78" Type="http://schemas.openxmlformats.org/officeDocument/2006/relationships/worksheet" Target="worksheets/sheet27.xml"/><Relationship Id="rId81" Type="http://schemas.openxmlformats.org/officeDocument/2006/relationships/worksheet" Target="worksheets/sheet28.xml"/><Relationship Id="rId86" Type="http://schemas.openxmlformats.org/officeDocument/2006/relationships/worksheet" Target="worksheets/sheet30.xml"/><Relationship Id="rId94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3" Type="http://schemas.openxmlformats.org/officeDocument/2006/relationships/worksheet" Target="worksheets/sheet5.xml"/><Relationship Id="rId18" Type="http://schemas.openxmlformats.org/officeDocument/2006/relationships/chartsheet" Target="chartsheets/sheet12.xml"/><Relationship Id="rId39" Type="http://schemas.openxmlformats.org/officeDocument/2006/relationships/chartsheet" Target="chartsheets/sheet26.xml"/><Relationship Id="rId34" Type="http://schemas.openxmlformats.org/officeDocument/2006/relationships/chartsheet" Target="chartsheets/sheet23.xml"/><Relationship Id="rId50" Type="http://schemas.openxmlformats.org/officeDocument/2006/relationships/chartsheet" Target="chartsheets/sheet33.xml"/><Relationship Id="rId55" Type="http://schemas.openxmlformats.org/officeDocument/2006/relationships/chartsheet" Target="chartsheets/sheet36.xml"/><Relationship Id="rId76" Type="http://schemas.openxmlformats.org/officeDocument/2006/relationships/chartsheet" Target="chartsheets/sheet50.xml"/><Relationship Id="rId7" Type="http://schemas.openxmlformats.org/officeDocument/2006/relationships/chartsheet" Target="chartsheets/sheet4.xml"/><Relationship Id="rId71" Type="http://schemas.openxmlformats.org/officeDocument/2006/relationships/chartsheet" Target="chartsheets/sheet47.xml"/><Relationship Id="rId92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29" Type="http://schemas.openxmlformats.org/officeDocument/2006/relationships/chartsheet" Target="chartsheets/sheet19.xml"/><Relationship Id="rId24" Type="http://schemas.openxmlformats.org/officeDocument/2006/relationships/chartsheet" Target="chartsheets/sheet16.xml"/><Relationship Id="rId40" Type="http://schemas.openxmlformats.org/officeDocument/2006/relationships/worksheet" Target="worksheets/sheet14.xml"/><Relationship Id="rId45" Type="http://schemas.openxmlformats.org/officeDocument/2006/relationships/chartsheet" Target="chartsheets/sheet30.xml"/><Relationship Id="rId66" Type="http://schemas.openxmlformats.org/officeDocument/2006/relationships/worksheet" Target="worksheets/sheet23.xml"/><Relationship Id="rId87" Type="http://schemas.openxmlformats.org/officeDocument/2006/relationships/chartsheet" Target="chartsheets/sheet57.xml"/><Relationship Id="rId61" Type="http://schemas.openxmlformats.org/officeDocument/2006/relationships/chartsheet" Target="chartsheets/sheet40.xml"/><Relationship Id="rId82" Type="http://schemas.openxmlformats.org/officeDocument/2006/relationships/chartsheet" Target="chartsheets/sheet54.xml"/><Relationship Id="rId19" Type="http://schemas.openxmlformats.org/officeDocument/2006/relationships/worksheet" Target="worksheets/sheet7.xml"/><Relationship Id="rId14" Type="http://schemas.openxmlformats.org/officeDocument/2006/relationships/chartsheet" Target="chartsheets/sheet9.xml"/><Relationship Id="rId30" Type="http://schemas.openxmlformats.org/officeDocument/2006/relationships/chartsheet" Target="chartsheets/sheet20.xml"/><Relationship Id="rId35" Type="http://schemas.openxmlformats.org/officeDocument/2006/relationships/worksheet" Target="worksheets/sheet12.xml"/><Relationship Id="rId56" Type="http://schemas.openxmlformats.org/officeDocument/2006/relationships/chartsheet" Target="chartsheets/sheet37.xml"/><Relationship Id="rId77" Type="http://schemas.openxmlformats.org/officeDocument/2006/relationships/chartsheet" Target="chartsheets/sheet5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home!$D$37:$S$37</c:f>
              <c:numCache>
                <c:formatCode>0.0%</c:formatCode>
                <c:ptCount val="16"/>
                <c:pt idx="0">
                  <c:v>0.9804725927305098</c:v>
                </c:pt>
                <c:pt idx="1">
                  <c:v>0.98058979105749033</c:v>
                </c:pt>
                <c:pt idx="2">
                  <c:v>0.99423320980953922</c:v>
                </c:pt>
                <c:pt idx="3">
                  <c:v>0.9883870230488867</c:v>
                </c:pt>
                <c:pt idx="4">
                  <c:v>0.98679688967181645</c:v>
                </c:pt>
                <c:pt idx="5">
                  <c:v>0.98638958566791435</c:v>
                </c:pt>
                <c:pt idx="6">
                  <c:v>0.97999786235959219</c:v>
                </c:pt>
                <c:pt idx="7">
                  <c:v>0.9779628182755602</c:v>
                </c:pt>
                <c:pt idx="8">
                  <c:v>0.97525051001313545</c:v>
                </c:pt>
                <c:pt idx="9">
                  <c:v>0.96978762759380155</c:v>
                </c:pt>
                <c:pt idx="10">
                  <c:v>0.96822494987710517</c:v>
                </c:pt>
                <c:pt idx="11">
                  <c:v>0.96684980021236788</c:v>
                </c:pt>
                <c:pt idx="13">
                  <c:v>0.96226661336447794</c:v>
                </c:pt>
                <c:pt idx="14">
                  <c:v>0.96307878767195088</c:v>
                </c:pt>
                <c:pt idx="15">
                  <c:v>0.96906670398211536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AB-475A-B3BC-83C473CB6215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home!$D$36:$S$36</c:f>
              <c:numCache>
                <c:formatCode>0.0%</c:formatCode>
                <c:ptCount val="16"/>
                <c:pt idx="0">
                  <c:v>0.95398646034976997</c:v>
                </c:pt>
                <c:pt idx="1">
                  <c:v>0.95557618826554291</c:v>
                </c:pt>
                <c:pt idx="2">
                  <c:v>0.94467083423254805</c:v>
                </c:pt>
                <c:pt idx="3">
                  <c:v>0.9367032816343257</c:v>
                </c:pt>
                <c:pt idx="4">
                  <c:v>0.9432134464294355</c:v>
                </c:pt>
                <c:pt idx="5">
                  <c:v>0.94883774095069295</c:v>
                </c:pt>
                <c:pt idx="6">
                  <c:v>0.95519886929956876</c:v>
                </c:pt>
                <c:pt idx="7">
                  <c:v>0.95698322962893201</c:v>
                </c:pt>
                <c:pt idx="8">
                  <c:v>0.95813674528200998</c:v>
                </c:pt>
                <c:pt idx="9">
                  <c:v>0.95804752071617083</c:v>
                </c:pt>
                <c:pt idx="10">
                  <c:v>0.96095865968654204</c:v>
                </c:pt>
                <c:pt idx="11">
                  <c:v>0.96095740464630097</c:v>
                </c:pt>
                <c:pt idx="13">
                  <c:v>0.91907184646619933</c:v>
                </c:pt>
                <c:pt idx="14">
                  <c:v>0.93186145864113334</c:v>
                </c:pt>
                <c:pt idx="15">
                  <c:v>0.93563505115169354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AB-475A-B3BC-83C473CB6215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home!$D$34:$S$34</c:f>
              <c:numCache>
                <c:formatCode>0.0%</c:formatCode>
                <c:ptCount val="16"/>
                <c:pt idx="0">
                  <c:v>0.88511792593780869</c:v>
                </c:pt>
                <c:pt idx="1">
                  <c:v>0.88816543840226259</c:v>
                </c:pt>
                <c:pt idx="2">
                  <c:v>0.88916675413930102</c:v>
                </c:pt>
                <c:pt idx="3">
                  <c:v>0.88608986186146255</c:v>
                </c:pt>
                <c:pt idx="4">
                  <c:v>0.89355872524168856</c:v>
                </c:pt>
                <c:pt idx="5">
                  <c:v>0.89659959927640787</c:v>
                </c:pt>
                <c:pt idx="6">
                  <c:v>0.89369283505732289</c:v>
                </c:pt>
                <c:pt idx="7">
                  <c:v>0.88395383108635439</c:v>
                </c:pt>
                <c:pt idx="8">
                  <c:v>0.88689394359718932</c:v>
                </c:pt>
                <c:pt idx="9">
                  <c:v>0.88406044398510697</c:v>
                </c:pt>
                <c:pt idx="10">
                  <c:v>0.88182901057115637</c:v>
                </c:pt>
                <c:pt idx="11">
                  <c:v>0.89951536818744104</c:v>
                </c:pt>
                <c:pt idx="13">
                  <c:v>0.8325282798851783</c:v>
                </c:pt>
                <c:pt idx="14">
                  <c:v>0.82899823189747135</c:v>
                </c:pt>
                <c:pt idx="15">
                  <c:v>0.85084922107612515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B-475A-B3BC-83C473CB6215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home!$D$33:$S$33</c:f>
              <c:numCache>
                <c:formatCode>0.0%</c:formatCode>
                <c:ptCount val="16"/>
                <c:pt idx="0">
                  <c:v>0.81856415621610856</c:v>
                </c:pt>
                <c:pt idx="1">
                  <c:v>0.81465243806018495</c:v>
                </c:pt>
                <c:pt idx="2">
                  <c:v>0.83699938953323061</c:v>
                </c:pt>
                <c:pt idx="3">
                  <c:v>0.83051118158395576</c:v>
                </c:pt>
                <c:pt idx="4">
                  <c:v>0.83499643627687825</c:v>
                </c:pt>
                <c:pt idx="5">
                  <c:v>0.84493667078382861</c:v>
                </c:pt>
                <c:pt idx="6">
                  <c:v>0.83173957642137375</c:v>
                </c:pt>
                <c:pt idx="7">
                  <c:v>0.8324606556334111</c:v>
                </c:pt>
                <c:pt idx="8">
                  <c:v>0.83068436392292699</c:v>
                </c:pt>
                <c:pt idx="9">
                  <c:v>0.82738343269395198</c:v>
                </c:pt>
                <c:pt idx="10">
                  <c:v>0.82976954752075827</c:v>
                </c:pt>
                <c:pt idx="11">
                  <c:v>0.82997431145200651</c:v>
                </c:pt>
                <c:pt idx="13">
                  <c:v>0.76264194321413969</c:v>
                </c:pt>
                <c:pt idx="14">
                  <c:v>0.75714705383876613</c:v>
                </c:pt>
                <c:pt idx="15">
                  <c:v>0.77998915683379544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B-475A-B3BC-83C473CB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home!$D$31:$S$31</c:f>
              <c:strCache>
                <c:ptCount val="1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</c:strCache>
            </c:strRef>
          </c:cat>
          <c:val>
            <c:numRef>
              <c:f>home!$D$38:$S$38</c:f>
              <c:numCache>
                <c:formatCode>0.0%</c:formatCode>
                <c:ptCount val="16"/>
                <c:pt idx="0">
                  <c:v>0.9982495623905977</c:v>
                </c:pt>
                <c:pt idx="1">
                  <c:v>1.0017244611059044</c:v>
                </c:pt>
                <c:pt idx="2">
                  <c:v>0.99960728311317382</c:v>
                </c:pt>
                <c:pt idx="3">
                  <c:v>0.9915005861664713</c:v>
                </c:pt>
                <c:pt idx="4">
                  <c:v>0.99382513661202188</c:v>
                </c:pt>
                <c:pt idx="5">
                  <c:v>0.99523804111877623</c:v>
                </c:pt>
                <c:pt idx="6">
                  <c:v>0.99537121862313038</c:v>
                </c:pt>
                <c:pt idx="7">
                  <c:v>0.99709678226701259</c:v>
                </c:pt>
                <c:pt idx="8">
                  <c:v>0.99311041772702802</c:v>
                </c:pt>
                <c:pt idx="9">
                  <c:v>0.9904942832014072</c:v>
                </c:pt>
                <c:pt idx="10">
                  <c:v>0.98610710785726641</c:v>
                </c:pt>
                <c:pt idx="11">
                  <c:v>0.98704587036069003</c:v>
                </c:pt>
                <c:pt idx="13">
                  <c:v>0.99540325950689512</c:v>
                </c:pt>
                <c:pt idx="14">
                  <c:v>0.99290269491874095</c:v>
                </c:pt>
                <c:pt idx="15">
                  <c:v>0.98518047095190475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AB-475A-B3BC-83C473CB6215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home!$D$31:$S$31</c:f>
              <c:strCache>
                <c:ptCount val="1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</c:strCache>
            </c:strRef>
          </c:cat>
          <c:val>
            <c:numRef>
              <c:f>home!$D$35:$S$35</c:f>
              <c:numCache>
                <c:formatCode>0.0%</c:formatCode>
                <c:ptCount val="16"/>
                <c:pt idx="0">
                  <c:v>0.91091922152398841</c:v>
                </c:pt>
                <c:pt idx="1">
                  <c:v>0.92175402215713342</c:v>
                </c:pt>
                <c:pt idx="2">
                  <c:v>0.92313384714297264</c:v>
                </c:pt>
                <c:pt idx="3">
                  <c:v>0.92158994583967258</c:v>
                </c:pt>
                <c:pt idx="4">
                  <c:v>0.92681151292336561</c:v>
                </c:pt>
                <c:pt idx="5">
                  <c:v>0.93176186428240548</c:v>
                </c:pt>
                <c:pt idx="6">
                  <c:v>0.92513099285047562</c:v>
                </c:pt>
                <c:pt idx="7">
                  <c:v>0.9291042693881566</c:v>
                </c:pt>
                <c:pt idx="8">
                  <c:v>0.92864460477067112</c:v>
                </c:pt>
                <c:pt idx="9">
                  <c:v>0.92805962530966402</c:v>
                </c:pt>
                <c:pt idx="10">
                  <c:v>0.92838847422469284</c:v>
                </c:pt>
                <c:pt idx="11">
                  <c:v>0.93675216101765402</c:v>
                </c:pt>
                <c:pt idx="13">
                  <c:v>0.87208934780318192</c:v>
                </c:pt>
                <c:pt idx="14">
                  <c:v>0.88480485032209166</c:v>
                </c:pt>
                <c:pt idx="15">
                  <c:v>0.89228181755215741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AB-475A-B3BC-83C473CB6215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home!$D$31:$S$31</c:f>
              <c:strCache>
                <c:ptCount val="1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</c:strCache>
            </c:strRef>
          </c:cat>
          <c:val>
            <c:numRef>
              <c:f>home!$D$32:$S$32</c:f>
              <c:numCache>
                <c:formatCode>0.0%</c:formatCode>
                <c:ptCount val="16"/>
                <c:pt idx="0">
                  <c:v>0.66298586572438167</c:v>
                </c:pt>
                <c:pt idx="1">
                  <c:v>0.72996963326325626</c:v>
                </c:pt>
                <c:pt idx="2">
                  <c:v>0.75547389373755935</c:v>
                </c:pt>
                <c:pt idx="3">
                  <c:v>0.76254826254826258</c:v>
                </c:pt>
                <c:pt idx="4">
                  <c:v>0.76796604729127282</c:v>
                </c:pt>
                <c:pt idx="5">
                  <c:v>0.77007730875612068</c:v>
                </c:pt>
                <c:pt idx="6">
                  <c:v>0.76847491988751548</c:v>
                </c:pt>
                <c:pt idx="7">
                  <c:v>0.79010623608645414</c:v>
                </c:pt>
                <c:pt idx="8">
                  <c:v>0.79383952813406988</c:v>
                </c:pt>
                <c:pt idx="9">
                  <c:v>0.79594949580544017</c:v>
                </c:pt>
                <c:pt idx="10">
                  <c:v>0.79332477535301671</c:v>
                </c:pt>
                <c:pt idx="11">
                  <c:v>0.79763668726178161</c:v>
                </c:pt>
                <c:pt idx="13">
                  <c:v>0.67712014134275622</c:v>
                </c:pt>
                <c:pt idx="14">
                  <c:v>0.71548703573931327</c:v>
                </c:pt>
                <c:pt idx="15">
                  <c:v>0.7369468687796662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B-475A-B3BC-83C473CB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Switzerland!$V$16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Switzerland!$T$17:$T$28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Switzerland!$V$17:$V$28</c:f>
              <c:numCache>
                <c:formatCode>General</c:formatCode>
                <c:ptCount val="12"/>
                <c:pt idx="0">
                  <c:v>-114</c:v>
                </c:pt>
                <c:pt idx="1">
                  <c:v>-172</c:v>
                </c:pt>
                <c:pt idx="2">
                  <c:v>-87</c:v>
                </c:pt>
                <c:pt idx="3">
                  <c:v>332</c:v>
                </c:pt>
                <c:pt idx="4">
                  <c:v>392</c:v>
                </c:pt>
                <c:pt idx="5">
                  <c:v>811</c:v>
                </c:pt>
                <c:pt idx="6">
                  <c:v>1476</c:v>
                </c:pt>
                <c:pt idx="7">
                  <c:v>2011</c:v>
                </c:pt>
                <c:pt idx="8">
                  <c:v>2102</c:v>
                </c:pt>
                <c:pt idx="9">
                  <c:v>2656</c:v>
                </c:pt>
                <c:pt idx="10">
                  <c:v>3045</c:v>
                </c:pt>
                <c:pt idx="11">
                  <c:v>6515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2-4959-A79D-2D2F5D6483FF}"/>
            </c:ext>
          </c:extLst>
        </c:ser>
        <c:ser>
          <c:idx val="1"/>
          <c:order val="1"/>
          <c:tx>
            <c:strRef>
              <c:f>Switzerland!$W$16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Switzerland!$T$17:$T$28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Switzerland!$W$17:$W$28</c:f>
              <c:numCache>
                <c:formatCode>General</c:formatCode>
                <c:ptCount val="12"/>
                <c:pt idx="0">
                  <c:v>1269</c:v>
                </c:pt>
                <c:pt idx="1">
                  <c:v>889</c:v>
                </c:pt>
                <c:pt idx="2">
                  <c:v>15</c:v>
                </c:pt>
                <c:pt idx="3">
                  <c:v>38</c:v>
                </c:pt>
                <c:pt idx="4">
                  <c:v>173</c:v>
                </c:pt>
                <c:pt idx="5">
                  <c:v>224</c:v>
                </c:pt>
                <c:pt idx="6">
                  <c:v>82</c:v>
                </c:pt>
                <c:pt idx="7">
                  <c:v>389</c:v>
                </c:pt>
                <c:pt idx="8">
                  <c:v>818</c:v>
                </c:pt>
                <c:pt idx="9">
                  <c:v>1035</c:v>
                </c:pt>
                <c:pt idx="10">
                  <c:v>1702</c:v>
                </c:pt>
                <c:pt idx="11">
                  <c:v>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2-4959-A79D-2D2F5D6483FF}"/>
            </c:ext>
          </c:extLst>
        </c:ser>
        <c:ser>
          <c:idx val="2"/>
          <c:order val="2"/>
          <c:tx>
            <c:strRef>
              <c:f>Switzerland!$X$16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Switzerland!$T$17:$T$28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Switzerland!$X$17:$X$28</c:f>
              <c:numCache>
                <c:formatCode>General</c:formatCode>
                <c:ptCount val="12"/>
                <c:pt idx="0">
                  <c:v>-456</c:v>
                </c:pt>
                <c:pt idx="1">
                  <c:v>-603</c:v>
                </c:pt>
                <c:pt idx="2">
                  <c:v>-451</c:v>
                </c:pt>
                <c:pt idx="3">
                  <c:v>869</c:v>
                </c:pt>
                <c:pt idx="4">
                  <c:v>730</c:v>
                </c:pt>
                <c:pt idx="5">
                  <c:v>693</c:v>
                </c:pt>
                <c:pt idx="6">
                  <c:v>505</c:v>
                </c:pt>
                <c:pt idx="7">
                  <c:v>598</c:v>
                </c:pt>
                <c:pt idx="8">
                  <c:v>664</c:v>
                </c:pt>
                <c:pt idx="9">
                  <c:v>1305</c:v>
                </c:pt>
                <c:pt idx="10">
                  <c:v>4722</c:v>
                </c:pt>
                <c:pt idx="11">
                  <c:v>8415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52-4959-A79D-2D2F5D6483FF}"/>
            </c:ext>
          </c:extLst>
        </c:ser>
        <c:ser>
          <c:idx val="3"/>
          <c:order val="3"/>
          <c:tx>
            <c:strRef>
              <c:f>Switzerland!$Y$16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Switzerland!$T$17:$T$28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Switzerland!$Y$17:$Y$28</c:f>
              <c:numCache>
                <c:formatCode>General</c:formatCode>
                <c:ptCount val="12"/>
                <c:pt idx="0">
                  <c:v>-501</c:v>
                </c:pt>
                <c:pt idx="1">
                  <c:v>-278</c:v>
                </c:pt>
                <c:pt idx="2">
                  <c:v>-631</c:v>
                </c:pt>
                <c:pt idx="3">
                  <c:v>-472</c:v>
                </c:pt>
                <c:pt idx="4">
                  <c:v>-190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52-4959-A79D-2D2F5D6483FF}"/>
            </c:ext>
          </c:extLst>
        </c:ser>
        <c:ser>
          <c:idx val="4"/>
          <c:order val="4"/>
          <c:tx>
            <c:strRef>
              <c:f>Switzerland!$Z$16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Switzerland!$T$17:$T$28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Switzerland!$Z$17:$Z$28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-92</c:v>
                </c:pt>
                <c:pt idx="6">
                  <c:v>-345</c:v>
                </c:pt>
                <c:pt idx="7">
                  <c:v>-178</c:v>
                </c:pt>
                <c:pt idx="8">
                  <c:v>-356</c:v>
                </c:pt>
                <c:pt idx="9">
                  <c:v>-523</c:v>
                </c:pt>
                <c:pt idx="10">
                  <c:v>-726</c:v>
                </c:pt>
                <c:pt idx="11">
                  <c:v>-692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52-4959-A79D-2D2F5D6483FF}"/>
            </c:ext>
          </c:extLst>
        </c:ser>
        <c:ser>
          <c:idx val="5"/>
          <c:order val="5"/>
          <c:tx>
            <c:strRef>
              <c:f>Switzerland!$AA$16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Switzerland!$T$17:$T$28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Switzerland!$AA$17:$AA$28</c:f>
              <c:numCache>
                <c:formatCode>General</c:formatCode>
                <c:ptCount val="12"/>
                <c:pt idx="0">
                  <c:v>926</c:v>
                </c:pt>
                <c:pt idx="1">
                  <c:v>965</c:v>
                </c:pt>
                <c:pt idx="2">
                  <c:v>157</c:v>
                </c:pt>
                <c:pt idx="3">
                  <c:v>-35</c:v>
                </c:pt>
                <c:pt idx="4">
                  <c:v>0</c:v>
                </c:pt>
                <c:pt idx="5">
                  <c:v>-147</c:v>
                </c:pt>
                <c:pt idx="6">
                  <c:v>-552</c:v>
                </c:pt>
                <c:pt idx="7">
                  <c:v>-597</c:v>
                </c:pt>
                <c:pt idx="8">
                  <c:v>-737</c:v>
                </c:pt>
                <c:pt idx="9">
                  <c:v>-882</c:v>
                </c:pt>
                <c:pt idx="10">
                  <c:v>-1073</c:v>
                </c:pt>
                <c:pt idx="11">
                  <c:v>-809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52-4959-A79D-2D2F5D648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Austria!$V$1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Austria!$V$2:$V$13</c:f>
              <c:numCache>
                <c:formatCode>General</c:formatCode>
                <c:ptCount val="12"/>
                <c:pt idx="0">
                  <c:v>-429</c:v>
                </c:pt>
                <c:pt idx="1">
                  <c:v>-763</c:v>
                </c:pt>
                <c:pt idx="2">
                  <c:v>-1422</c:v>
                </c:pt>
                <c:pt idx="3">
                  <c:v>-1766</c:v>
                </c:pt>
                <c:pt idx="4">
                  <c:v>-1871</c:v>
                </c:pt>
                <c:pt idx="5">
                  <c:v>-1911</c:v>
                </c:pt>
                <c:pt idx="6">
                  <c:v>-1997</c:v>
                </c:pt>
                <c:pt idx="7">
                  <c:v>-2021</c:v>
                </c:pt>
                <c:pt idx="8">
                  <c:v>-2316</c:v>
                </c:pt>
                <c:pt idx="9">
                  <c:v>-2418</c:v>
                </c:pt>
                <c:pt idx="10">
                  <c:v>-2539</c:v>
                </c:pt>
                <c:pt idx="11">
                  <c:v>-2908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A-4095-B246-B3D2A4FD4178}"/>
            </c:ext>
          </c:extLst>
        </c:ser>
        <c:ser>
          <c:idx val="1"/>
          <c:order val="1"/>
          <c:tx>
            <c:strRef>
              <c:f>Austria!$W$1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Austria!$W$2:$W$13</c:f>
              <c:numCache>
                <c:formatCode>General</c:formatCode>
                <c:ptCount val="12"/>
                <c:pt idx="0">
                  <c:v>-119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217</c:v>
                </c:pt>
                <c:pt idx="10">
                  <c:v>467</c:v>
                </c:pt>
                <c:pt idx="11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A-4095-B246-B3D2A4FD4178}"/>
            </c:ext>
          </c:extLst>
        </c:ser>
        <c:ser>
          <c:idx val="2"/>
          <c:order val="2"/>
          <c:tx>
            <c:strRef>
              <c:f>Austria!$X$1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Austria!$X$2:$X$13</c:f>
              <c:numCache>
                <c:formatCode>General</c:formatCode>
                <c:ptCount val="12"/>
                <c:pt idx="0">
                  <c:v>-108</c:v>
                </c:pt>
                <c:pt idx="1">
                  <c:v>-303</c:v>
                </c:pt>
                <c:pt idx="2">
                  <c:v>-607</c:v>
                </c:pt>
                <c:pt idx="3">
                  <c:v>-673</c:v>
                </c:pt>
                <c:pt idx="4">
                  <c:v>-712</c:v>
                </c:pt>
                <c:pt idx="5">
                  <c:v>-838</c:v>
                </c:pt>
                <c:pt idx="6">
                  <c:v>-816</c:v>
                </c:pt>
                <c:pt idx="7">
                  <c:v>-801</c:v>
                </c:pt>
                <c:pt idx="8">
                  <c:v>-1359</c:v>
                </c:pt>
                <c:pt idx="9">
                  <c:v>-1527</c:v>
                </c:pt>
                <c:pt idx="10">
                  <c:v>-1761</c:v>
                </c:pt>
                <c:pt idx="11">
                  <c:v>-1932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A-4095-B246-B3D2A4FD4178}"/>
            </c:ext>
          </c:extLst>
        </c:ser>
        <c:ser>
          <c:idx val="3"/>
          <c:order val="3"/>
          <c:tx>
            <c:strRef>
              <c:f>Austria!$Y$1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Austria!$Y$2:$Y$13</c:f>
              <c:numCache>
                <c:formatCode>General</c:formatCode>
                <c:ptCount val="12"/>
                <c:pt idx="0">
                  <c:v>21</c:v>
                </c:pt>
                <c:pt idx="1">
                  <c:v>-138</c:v>
                </c:pt>
                <c:pt idx="2">
                  <c:v>-385</c:v>
                </c:pt>
                <c:pt idx="3">
                  <c:v>-228</c:v>
                </c:pt>
                <c:pt idx="4">
                  <c:v>-311</c:v>
                </c:pt>
                <c:pt idx="5">
                  <c:v>-418</c:v>
                </c:pt>
                <c:pt idx="6">
                  <c:v>-271</c:v>
                </c:pt>
                <c:pt idx="7">
                  <c:v>-310</c:v>
                </c:pt>
                <c:pt idx="8">
                  <c:v>-720</c:v>
                </c:pt>
                <c:pt idx="9">
                  <c:v>-735</c:v>
                </c:pt>
                <c:pt idx="10">
                  <c:v>-736</c:v>
                </c:pt>
                <c:pt idx="11">
                  <c:v>-583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A-4095-B246-B3D2A4FD4178}"/>
            </c:ext>
          </c:extLst>
        </c:ser>
        <c:ser>
          <c:idx val="4"/>
          <c:order val="4"/>
          <c:tx>
            <c:strRef>
              <c:f>Austria!$Z$1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Austria!$Z$2:$Z$13</c:f>
              <c:numCache>
                <c:formatCode>General</c:formatCode>
                <c:ptCount val="12"/>
                <c:pt idx="0">
                  <c:v>179</c:v>
                </c:pt>
                <c:pt idx="1">
                  <c:v>186</c:v>
                </c:pt>
                <c:pt idx="2">
                  <c:v>47</c:v>
                </c:pt>
                <c:pt idx="3">
                  <c:v>105</c:v>
                </c:pt>
                <c:pt idx="4">
                  <c:v>370</c:v>
                </c:pt>
                <c:pt idx="5">
                  <c:v>362</c:v>
                </c:pt>
                <c:pt idx="6">
                  <c:v>579</c:v>
                </c:pt>
                <c:pt idx="7">
                  <c:v>639</c:v>
                </c:pt>
                <c:pt idx="8">
                  <c:v>181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AA-4095-B246-B3D2A4FD4178}"/>
            </c:ext>
          </c:extLst>
        </c:ser>
        <c:ser>
          <c:idx val="5"/>
          <c:order val="5"/>
          <c:tx>
            <c:strRef>
              <c:f>Austria!$AA$1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201</c:v>
                </c:pt>
                <c:pt idx="2">
                  <c:v>243</c:v>
                </c:pt>
                <c:pt idx="3">
                  <c:v>549</c:v>
                </c:pt>
                <c:pt idx="4">
                  <c:v>887</c:v>
                </c:pt>
                <c:pt idx="5">
                  <c:v>1160</c:v>
                </c:pt>
                <c:pt idx="6">
                  <c:v>1444</c:v>
                </c:pt>
                <c:pt idx="7">
                  <c:v>1756</c:v>
                </c:pt>
                <c:pt idx="8">
                  <c:v>1363</c:v>
                </c:pt>
                <c:pt idx="9">
                  <c:v>1361</c:v>
                </c:pt>
                <c:pt idx="10">
                  <c:v>1757</c:v>
                </c:pt>
                <c:pt idx="11">
                  <c:v>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AA-4095-B246-B3D2A4FD4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Austria!$V$16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Austria!$T$17:$T$28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Austria!$V$17:$V$28</c:f>
              <c:numCache>
                <c:formatCode>General</c:formatCode>
                <c:ptCount val="12"/>
                <c:pt idx="0">
                  <c:v>-225</c:v>
                </c:pt>
                <c:pt idx="1">
                  <c:v>-499</c:v>
                </c:pt>
                <c:pt idx="2">
                  <c:v>662</c:v>
                </c:pt>
                <c:pt idx="3">
                  <c:v>1057</c:v>
                </c:pt>
                <c:pt idx="4">
                  <c:v>1421</c:v>
                </c:pt>
                <c:pt idx="5">
                  <c:v>2227</c:v>
                </c:pt>
                <c:pt idx="6">
                  <c:v>3095</c:v>
                </c:pt>
                <c:pt idx="7">
                  <c:v>3488</c:v>
                </c:pt>
                <c:pt idx="8">
                  <c:v>4097</c:v>
                </c:pt>
                <c:pt idx="9">
                  <c:v>5286</c:v>
                </c:pt>
                <c:pt idx="10">
                  <c:v>6150</c:v>
                </c:pt>
                <c:pt idx="11">
                  <c:v>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6-4311-854C-77DC2070D2CD}"/>
            </c:ext>
          </c:extLst>
        </c:ser>
        <c:ser>
          <c:idx val="1"/>
          <c:order val="1"/>
          <c:tx>
            <c:strRef>
              <c:f>Austria!$W$16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Austria!$T$17:$T$28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Austria!$W$17:$W$28</c:f>
              <c:numCache>
                <c:formatCode>General</c:formatCode>
                <c:ptCount val="12"/>
                <c:pt idx="0">
                  <c:v>697</c:v>
                </c:pt>
                <c:pt idx="1">
                  <c:v>0</c:v>
                </c:pt>
                <c:pt idx="2">
                  <c:v>-26</c:v>
                </c:pt>
                <c:pt idx="3">
                  <c:v>0</c:v>
                </c:pt>
                <c:pt idx="4">
                  <c:v>316</c:v>
                </c:pt>
                <c:pt idx="5">
                  <c:v>1023</c:v>
                </c:pt>
                <c:pt idx="6">
                  <c:v>1152</c:v>
                </c:pt>
                <c:pt idx="7">
                  <c:v>1347</c:v>
                </c:pt>
                <c:pt idx="8">
                  <c:v>2194</c:v>
                </c:pt>
                <c:pt idx="9">
                  <c:v>3104</c:v>
                </c:pt>
                <c:pt idx="10">
                  <c:v>5458</c:v>
                </c:pt>
                <c:pt idx="11">
                  <c:v>7009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6-4311-854C-77DC2070D2CD}"/>
            </c:ext>
          </c:extLst>
        </c:ser>
        <c:ser>
          <c:idx val="2"/>
          <c:order val="2"/>
          <c:tx>
            <c:strRef>
              <c:f>Austria!$X$16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Austria!$T$17:$T$28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Austria!$X$17:$X$28</c:f>
              <c:numCache>
                <c:formatCode>General</c:formatCode>
                <c:ptCount val="12"/>
                <c:pt idx="0">
                  <c:v>-99</c:v>
                </c:pt>
                <c:pt idx="1">
                  <c:v>-523</c:v>
                </c:pt>
                <c:pt idx="2">
                  <c:v>0</c:v>
                </c:pt>
                <c:pt idx="3">
                  <c:v>-33</c:v>
                </c:pt>
                <c:pt idx="4">
                  <c:v>-107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567</c:v>
                </c:pt>
                <c:pt idx="9">
                  <c:v>1393</c:v>
                </c:pt>
                <c:pt idx="10">
                  <c:v>4685</c:v>
                </c:pt>
                <c:pt idx="11">
                  <c:v>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C6-4311-854C-77DC2070D2CD}"/>
            </c:ext>
          </c:extLst>
        </c:ser>
        <c:ser>
          <c:idx val="3"/>
          <c:order val="3"/>
          <c:tx>
            <c:strRef>
              <c:f>Austria!$Y$16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Austria!$T$17:$T$28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Austria!$Y$17:$Y$28</c:f>
              <c:numCache>
                <c:formatCode>General</c:formatCode>
                <c:ptCount val="12"/>
                <c:pt idx="0">
                  <c:v>-448</c:v>
                </c:pt>
                <c:pt idx="1">
                  <c:v>-923</c:v>
                </c:pt>
                <c:pt idx="2">
                  <c:v>-587</c:v>
                </c:pt>
                <c:pt idx="3">
                  <c:v>-1101</c:v>
                </c:pt>
                <c:pt idx="4">
                  <c:v>-1012</c:v>
                </c:pt>
                <c:pt idx="5">
                  <c:v>-708</c:v>
                </c:pt>
                <c:pt idx="6">
                  <c:v>-693</c:v>
                </c:pt>
                <c:pt idx="7">
                  <c:v>-915</c:v>
                </c:pt>
                <c:pt idx="8">
                  <c:v>-706</c:v>
                </c:pt>
                <c:pt idx="9">
                  <c:v>-553</c:v>
                </c:pt>
                <c:pt idx="10">
                  <c:v>-441</c:v>
                </c:pt>
                <c:pt idx="11">
                  <c:v>-589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C6-4311-854C-77DC2070D2CD}"/>
            </c:ext>
          </c:extLst>
        </c:ser>
        <c:ser>
          <c:idx val="4"/>
          <c:order val="4"/>
          <c:tx>
            <c:strRef>
              <c:f>Austria!$Z$16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Austria!$T$17:$T$28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Austria!$Z$17:$Z$28</c:f>
              <c:numCache>
                <c:formatCode>General</c:formatCode>
                <c:ptCount val="12"/>
                <c:pt idx="0">
                  <c:v>0</c:v>
                </c:pt>
                <c:pt idx="1">
                  <c:v>139</c:v>
                </c:pt>
                <c:pt idx="2">
                  <c:v>1027</c:v>
                </c:pt>
                <c:pt idx="3">
                  <c:v>396</c:v>
                </c:pt>
                <c:pt idx="4">
                  <c:v>0</c:v>
                </c:pt>
                <c:pt idx="5">
                  <c:v>-34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C6-4311-854C-77DC2070D2CD}"/>
            </c:ext>
          </c:extLst>
        </c:ser>
        <c:ser>
          <c:idx val="5"/>
          <c:order val="5"/>
          <c:tx>
            <c:strRef>
              <c:f>Austria!$AA$16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Austria!$T$17:$T$28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Austria!$AA$17:$AA$28</c:f>
              <c:numCache>
                <c:formatCode>General</c:formatCode>
                <c:ptCount val="12"/>
                <c:pt idx="0">
                  <c:v>1679</c:v>
                </c:pt>
                <c:pt idx="1">
                  <c:v>1424</c:v>
                </c:pt>
                <c:pt idx="2">
                  <c:v>1083</c:v>
                </c:pt>
                <c:pt idx="3">
                  <c:v>266</c:v>
                </c:pt>
                <c:pt idx="4">
                  <c:v>185</c:v>
                </c:pt>
                <c:pt idx="5">
                  <c:v>124</c:v>
                </c:pt>
                <c:pt idx="6">
                  <c:v>-123</c:v>
                </c:pt>
                <c:pt idx="7">
                  <c:v>-373</c:v>
                </c:pt>
                <c:pt idx="8">
                  <c:v>-467</c:v>
                </c:pt>
                <c:pt idx="9">
                  <c:v>-527</c:v>
                </c:pt>
                <c:pt idx="10">
                  <c:v>-547</c:v>
                </c:pt>
                <c:pt idx="11">
                  <c:v>-705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C6-4311-854C-77DC2070D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EnglandWales!$V$1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EnglandWales!$V$2:$V$13</c:f>
              <c:numCache>
                <c:formatCode>General</c:formatCode>
                <c:ptCount val="12"/>
                <c:pt idx="0">
                  <c:v>-8893.9234069942104</c:v>
                </c:pt>
                <c:pt idx="1">
                  <c:v>-15156.246156601381</c:v>
                </c:pt>
                <c:pt idx="2">
                  <c:v>-22499.702255639248</c:v>
                </c:pt>
                <c:pt idx="3">
                  <c:v>-29286.22675701679</c:v>
                </c:pt>
                <c:pt idx="4">
                  <c:v>-39327.253437937528</c:v>
                </c:pt>
                <c:pt idx="5">
                  <c:v>-48030.615672916814</c:v>
                </c:pt>
                <c:pt idx="6">
                  <c:v>-58362.811609025521</c:v>
                </c:pt>
                <c:pt idx="7">
                  <c:v>-68229.082622481917</c:v>
                </c:pt>
                <c:pt idx="8">
                  <c:v>-77468.828972299933</c:v>
                </c:pt>
                <c:pt idx="9">
                  <c:v>-85302.418114216998</c:v>
                </c:pt>
                <c:pt idx="10">
                  <c:v>-91759.980245773273</c:v>
                </c:pt>
                <c:pt idx="11">
                  <c:v>-98222.967017623829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2-4486-B225-7F48A706FA6C}"/>
            </c:ext>
          </c:extLst>
        </c:ser>
        <c:ser>
          <c:idx val="1"/>
          <c:order val="1"/>
          <c:tx>
            <c:strRef>
              <c:f>EnglandWales!$W$1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EnglandWales!$W$2:$W$13</c:f>
              <c:numCache>
                <c:formatCode>General</c:formatCode>
                <c:ptCount val="12"/>
                <c:pt idx="0">
                  <c:v>-5851</c:v>
                </c:pt>
                <c:pt idx="1">
                  <c:v>-7773</c:v>
                </c:pt>
                <c:pt idx="2">
                  <c:v>-8179</c:v>
                </c:pt>
                <c:pt idx="3">
                  <c:v>-9083</c:v>
                </c:pt>
                <c:pt idx="4">
                  <c:v>-12868</c:v>
                </c:pt>
                <c:pt idx="5">
                  <c:v>-14177</c:v>
                </c:pt>
                <c:pt idx="6">
                  <c:v>-15199</c:v>
                </c:pt>
                <c:pt idx="7">
                  <c:v>-16233</c:v>
                </c:pt>
                <c:pt idx="8">
                  <c:v>-16069</c:v>
                </c:pt>
                <c:pt idx="9">
                  <c:v>-15628</c:v>
                </c:pt>
                <c:pt idx="10">
                  <c:v>-15042</c:v>
                </c:pt>
                <c:pt idx="11">
                  <c:v>-15362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2-4486-B225-7F48A706FA6C}"/>
            </c:ext>
          </c:extLst>
        </c:ser>
        <c:ser>
          <c:idx val="2"/>
          <c:order val="2"/>
          <c:tx>
            <c:strRef>
              <c:f>EnglandWales!$X$1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EnglandWales!$X$2:$X$13</c:f>
              <c:numCache>
                <c:formatCode>General</c:formatCode>
                <c:ptCount val="12"/>
                <c:pt idx="0">
                  <c:v>-873</c:v>
                </c:pt>
                <c:pt idx="1">
                  <c:v>-759</c:v>
                </c:pt>
                <c:pt idx="2">
                  <c:v>-2559</c:v>
                </c:pt>
                <c:pt idx="3">
                  <c:v>-4370</c:v>
                </c:pt>
                <c:pt idx="4">
                  <c:v>-7384</c:v>
                </c:pt>
                <c:pt idx="5">
                  <c:v>-9428</c:v>
                </c:pt>
                <c:pt idx="6">
                  <c:v>-12353</c:v>
                </c:pt>
                <c:pt idx="7">
                  <c:v>-16050</c:v>
                </c:pt>
                <c:pt idx="8">
                  <c:v>-18135</c:v>
                </c:pt>
                <c:pt idx="9">
                  <c:v>-19792</c:v>
                </c:pt>
                <c:pt idx="10">
                  <c:v>-22076</c:v>
                </c:pt>
                <c:pt idx="11">
                  <c:v>-26434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C2-4486-B225-7F48A706FA6C}"/>
            </c:ext>
          </c:extLst>
        </c:ser>
        <c:ser>
          <c:idx val="3"/>
          <c:order val="3"/>
          <c:tx>
            <c:strRef>
              <c:f>EnglandWales!$Y$1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C2-4486-B225-7F48A706FA6C}"/>
            </c:ext>
          </c:extLst>
        </c:ser>
        <c:ser>
          <c:idx val="4"/>
          <c:order val="4"/>
          <c:tx>
            <c:strRef>
              <c:f>EnglandWales!$Z$1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EnglandWales!$Z$2:$Z$13</c:f>
              <c:numCache>
                <c:formatCode>General</c:formatCode>
                <c:ptCount val="12"/>
                <c:pt idx="0">
                  <c:v>2496</c:v>
                </c:pt>
                <c:pt idx="1">
                  <c:v>3085</c:v>
                </c:pt>
                <c:pt idx="2">
                  <c:v>4080</c:v>
                </c:pt>
                <c:pt idx="3">
                  <c:v>5571</c:v>
                </c:pt>
                <c:pt idx="4">
                  <c:v>7062</c:v>
                </c:pt>
                <c:pt idx="5">
                  <c:v>8491</c:v>
                </c:pt>
                <c:pt idx="6">
                  <c:v>8875</c:v>
                </c:pt>
                <c:pt idx="7">
                  <c:v>10235</c:v>
                </c:pt>
                <c:pt idx="8">
                  <c:v>11216</c:v>
                </c:pt>
                <c:pt idx="9">
                  <c:v>12598</c:v>
                </c:pt>
                <c:pt idx="10">
                  <c:v>14713</c:v>
                </c:pt>
                <c:pt idx="11">
                  <c:v>16706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C2-4486-B225-7F48A706FA6C}"/>
            </c:ext>
          </c:extLst>
        </c:ser>
        <c:ser>
          <c:idx val="5"/>
          <c:order val="5"/>
          <c:tx>
            <c:strRef>
              <c:f>EnglandWales!$AA$1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EnglandWales!$AA$2:$AA$13</c:f>
              <c:numCache>
                <c:formatCode>General</c:formatCode>
                <c:ptCount val="12"/>
                <c:pt idx="0">
                  <c:v>2560</c:v>
                </c:pt>
                <c:pt idx="1">
                  <c:v>5616</c:v>
                </c:pt>
                <c:pt idx="2">
                  <c:v>9361</c:v>
                </c:pt>
                <c:pt idx="3">
                  <c:v>12826</c:v>
                </c:pt>
                <c:pt idx="4">
                  <c:v>15942</c:v>
                </c:pt>
                <c:pt idx="5">
                  <c:v>18834</c:v>
                </c:pt>
                <c:pt idx="6">
                  <c:v>21191</c:v>
                </c:pt>
                <c:pt idx="7">
                  <c:v>24608</c:v>
                </c:pt>
                <c:pt idx="8">
                  <c:v>28184</c:v>
                </c:pt>
                <c:pt idx="9">
                  <c:v>31493</c:v>
                </c:pt>
                <c:pt idx="10">
                  <c:v>35672</c:v>
                </c:pt>
                <c:pt idx="11">
                  <c:v>38736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C2-4486-B225-7F48A706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EnglandWales!$V$16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EnglandWales!$T$17:$T$28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EnglandWales!$V$17:$V$28</c:f>
              <c:numCache>
                <c:formatCode>General</c:formatCode>
                <c:ptCount val="12"/>
                <c:pt idx="0">
                  <c:v>-4197</c:v>
                </c:pt>
                <c:pt idx="1">
                  <c:v>-6081</c:v>
                </c:pt>
                <c:pt idx="2">
                  <c:v>-5253</c:v>
                </c:pt>
                <c:pt idx="3">
                  <c:v>-16498</c:v>
                </c:pt>
                <c:pt idx="4">
                  <c:v>-10665</c:v>
                </c:pt>
                <c:pt idx="5">
                  <c:v>-6163</c:v>
                </c:pt>
                <c:pt idx="6">
                  <c:v>-2112</c:v>
                </c:pt>
                <c:pt idx="7">
                  <c:v>5129</c:v>
                </c:pt>
                <c:pt idx="8">
                  <c:v>13509</c:v>
                </c:pt>
                <c:pt idx="9">
                  <c:v>17526</c:v>
                </c:pt>
                <c:pt idx="10">
                  <c:v>24415</c:v>
                </c:pt>
                <c:pt idx="11">
                  <c:v>35756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3-4A35-8F11-E519FCFBB05A}"/>
            </c:ext>
          </c:extLst>
        </c:ser>
        <c:ser>
          <c:idx val="1"/>
          <c:order val="1"/>
          <c:tx>
            <c:strRef>
              <c:f>EnglandWales!$W$16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EnglandWales!$T$17:$T$28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EnglandWales!$W$17:$W$28</c:f>
              <c:numCache>
                <c:formatCode>General</c:formatCode>
                <c:ptCount val="12"/>
                <c:pt idx="0">
                  <c:v>15951</c:v>
                </c:pt>
                <c:pt idx="1">
                  <c:v>26935</c:v>
                </c:pt>
                <c:pt idx="2">
                  <c:v>26901</c:v>
                </c:pt>
                <c:pt idx="3">
                  <c:v>11276</c:v>
                </c:pt>
                <c:pt idx="4">
                  <c:v>6410</c:v>
                </c:pt>
                <c:pt idx="5">
                  <c:v>7973</c:v>
                </c:pt>
                <c:pt idx="6">
                  <c:v>10676</c:v>
                </c:pt>
                <c:pt idx="7">
                  <c:v>13671</c:v>
                </c:pt>
                <c:pt idx="8">
                  <c:v>24090</c:v>
                </c:pt>
                <c:pt idx="9">
                  <c:v>26203</c:v>
                </c:pt>
                <c:pt idx="10">
                  <c:v>33887</c:v>
                </c:pt>
                <c:pt idx="11">
                  <c:v>45219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3-4A35-8F11-E519FCFBB05A}"/>
            </c:ext>
          </c:extLst>
        </c:ser>
        <c:ser>
          <c:idx val="2"/>
          <c:order val="2"/>
          <c:tx>
            <c:strRef>
              <c:f>EnglandWales!$X$16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EnglandWales!$T$17:$T$28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EnglandWales!$X$17:$X$28</c:f>
              <c:numCache>
                <c:formatCode>General</c:formatCode>
                <c:ptCount val="12"/>
                <c:pt idx="0">
                  <c:v>-671</c:v>
                </c:pt>
                <c:pt idx="1">
                  <c:v>-4814</c:v>
                </c:pt>
                <c:pt idx="2">
                  <c:v>-3748</c:v>
                </c:pt>
                <c:pt idx="3">
                  <c:v>27207</c:v>
                </c:pt>
                <c:pt idx="4">
                  <c:v>36827</c:v>
                </c:pt>
                <c:pt idx="5">
                  <c:v>39721</c:v>
                </c:pt>
                <c:pt idx="6">
                  <c:v>39829</c:v>
                </c:pt>
                <c:pt idx="7">
                  <c:v>36888</c:v>
                </c:pt>
                <c:pt idx="8">
                  <c:v>42303</c:v>
                </c:pt>
                <c:pt idx="9">
                  <c:v>44234</c:v>
                </c:pt>
                <c:pt idx="10">
                  <c:v>51663</c:v>
                </c:pt>
                <c:pt idx="11">
                  <c:v>66834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3-4A35-8F11-E519FCFBB05A}"/>
            </c:ext>
          </c:extLst>
        </c:ser>
        <c:ser>
          <c:idx val="3"/>
          <c:order val="3"/>
          <c:tx>
            <c:strRef>
              <c:f>EnglandWales!$Y$16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EnglandWales!$T$17:$T$28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EnglandWales!$Y$17:$Y$28</c:f>
              <c:numCache>
                <c:formatCode>General</c:formatCode>
                <c:ptCount val="12"/>
                <c:pt idx="0">
                  <c:v>-3492</c:v>
                </c:pt>
                <c:pt idx="1">
                  <c:v>-5492</c:v>
                </c:pt>
                <c:pt idx="2">
                  <c:v>-10252</c:v>
                </c:pt>
                <c:pt idx="3">
                  <c:v>-23330</c:v>
                </c:pt>
                <c:pt idx="4">
                  <c:v>-21723</c:v>
                </c:pt>
                <c:pt idx="5">
                  <c:v>-22891</c:v>
                </c:pt>
                <c:pt idx="6">
                  <c:v>-21320</c:v>
                </c:pt>
                <c:pt idx="7">
                  <c:v>-22670</c:v>
                </c:pt>
                <c:pt idx="8">
                  <c:v>-19768</c:v>
                </c:pt>
                <c:pt idx="9">
                  <c:v>-17948</c:v>
                </c:pt>
                <c:pt idx="10">
                  <c:v>-16658</c:v>
                </c:pt>
                <c:pt idx="11">
                  <c:v>-10712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3-4A35-8F11-E519FCFBB05A}"/>
            </c:ext>
          </c:extLst>
        </c:ser>
        <c:ser>
          <c:idx val="4"/>
          <c:order val="4"/>
          <c:tx>
            <c:strRef>
              <c:f>EnglandWales!$Z$16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EnglandWales!$T$17:$T$28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EnglandWales!$Z$17:$Z$28</c:f>
              <c:numCache>
                <c:formatCode>General</c:formatCode>
                <c:ptCount val="12"/>
                <c:pt idx="0">
                  <c:v>6754</c:v>
                </c:pt>
                <c:pt idx="1">
                  <c:v>8146</c:v>
                </c:pt>
                <c:pt idx="2">
                  <c:v>10700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E3-4A35-8F11-E519FCFBB05A}"/>
            </c:ext>
          </c:extLst>
        </c:ser>
        <c:ser>
          <c:idx val="5"/>
          <c:order val="5"/>
          <c:tx>
            <c:strRef>
              <c:f>EnglandWales!$AA$16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EnglandWales!$T$17:$T$28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EnglandWales!$AA$17:$AA$28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-18059</c:v>
                </c:pt>
                <c:pt idx="4">
                  <c:v>-16561</c:v>
                </c:pt>
                <c:pt idx="5">
                  <c:v>-14166</c:v>
                </c:pt>
                <c:pt idx="6">
                  <c:v>-16473</c:v>
                </c:pt>
                <c:pt idx="7">
                  <c:v>-15581</c:v>
                </c:pt>
                <c:pt idx="8">
                  <c:v>-12592</c:v>
                </c:pt>
                <c:pt idx="9">
                  <c:v>-13399</c:v>
                </c:pt>
                <c:pt idx="10">
                  <c:v>-11757</c:v>
                </c:pt>
                <c:pt idx="11">
                  <c:v>-8135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E3-4A35-8F11-E519FCFB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NorthernIreland!$V$1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NorthernIreland!$V$2:$V$13</c:f>
              <c:numCache>
                <c:formatCode>General</c:formatCode>
                <c:ptCount val="12"/>
                <c:pt idx="0">
                  <c:v>-200</c:v>
                </c:pt>
                <c:pt idx="1">
                  <c:v>-276</c:v>
                </c:pt>
                <c:pt idx="2">
                  <c:v>-318</c:v>
                </c:pt>
                <c:pt idx="3">
                  <c:v>-468</c:v>
                </c:pt>
                <c:pt idx="4">
                  <c:v>-753</c:v>
                </c:pt>
                <c:pt idx="5">
                  <c:v>-870</c:v>
                </c:pt>
                <c:pt idx="6">
                  <c:v>-1045</c:v>
                </c:pt>
                <c:pt idx="7">
                  <c:v>-1245</c:v>
                </c:pt>
                <c:pt idx="8">
                  <c:v>-1436</c:v>
                </c:pt>
                <c:pt idx="9">
                  <c:v>-1578</c:v>
                </c:pt>
                <c:pt idx="10">
                  <c:v>-1810</c:v>
                </c:pt>
                <c:pt idx="11">
                  <c:v>-1923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6-4F1D-AE39-B059721C0841}"/>
            </c:ext>
          </c:extLst>
        </c:ser>
        <c:ser>
          <c:idx val="1"/>
          <c:order val="1"/>
          <c:tx>
            <c:strRef>
              <c:f>NorthernIreland!$W$1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NorthernIreland!$W$2:$W$13</c:f>
              <c:numCache>
                <c:formatCode>General</c:formatCode>
                <c:ptCount val="12"/>
                <c:pt idx="0">
                  <c:v>-47</c:v>
                </c:pt>
                <c:pt idx="1">
                  <c:v>-81</c:v>
                </c:pt>
                <c:pt idx="2">
                  <c:v>-106</c:v>
                </c:pt>
                <c:pt idx="3">
                  <c:v>-195</c:v>
                </c:pt>
                <c:pt idx="4">
                  <c:v>-433</c:v>
                </c:pt>
                <c:pt idx="5">
                  <c:v>-435</c:v>
                </c:pt>
                <c:pt idx="6">
                  <c:v>-389</c:v>
                </c:pt>
                <c:pt idx="7">
                  <c:v>-486</c:v>
                </c:pt>
                <c:pt idx="8">
                  <c:v>-505</c:v>
                </c:pt>
                <c:pt idx="9">
                  <c:v>-565</c:v>
                </c:pt>
                <c:pt idx="10">
                  <c:v>-588</c:v>
                </c:pt>
                <c:pt idx="11">
                  <c:v>-548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6-4F1D-AE39-B059721C0841}"/>
            </c:ext>
          </c:extLst>
        </c:ser>
        <c:ser>
          <c:idx val="2"/>
          <c:order val="2"/>
          <c:tx>
            <c:strRef>
              <c:f>NorthernIreland!$X$1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NorthernIreland!$X$2:$X$13</c:f>
              <c:numCache>
                <c:formatCode>General</c:formatCode>
                <c:ptCount val="12"/>
                <c:pt idx="0">
                  <c:v>39</c:v>
                </c:pt>
                <c:pt idx="1">
                  <c:v>22</c:v>
                </c:pt>
                <c:pt idx="2">
                  <c:v>-43</c:v>
                </c:pt>
                <c:pt idx="3">
                  <c:v>-192</c:v>
                </c:pt>
                <c:pt idx="4">
                  <c:v>-410</c:v>
                </c:pt>
                <c:pt idx="5">
                  <c:v>-437</c:v>
                </c:pt>
                <c:pt idx="6">
                  <c:v>-502</c:v>
                </c:pt>
                <c:pt idx="7">
                  <c:v>-678</c:v>
                </c:pt>
                <c:pt idx="8">
                  <c:v>-737</c:v>
                </c:pt>
                <c:pt idx="9">
                  <c:v>-738</c:v>
                </c:pt>
                <c:pt idx="10">
                  <c:v>-828</c:v>
                </c:pt>
                <c:pt idx="11">
                  <c:v>-982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6-4F1D-AE39-B059721C0841}"/>
            </c:ext>
          </c:extLst>
        </c:ser>
        <c:ser>
          <c:idx val="3"/>
          <c:order val="3"/>
          <c:tx>
            <c:strRef>
              <c:f>NorthernIreland!$Y$1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-2</c:v>
                </c:pt>
                <c:pt idx="2">
                  <c:v>56</c:v>
                </c:pt>
                <c:pt idx="3">
                  <c:v>104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6-4F1D-AE39-B059721C0841}"/>
            </c:ext>
          </c:extLst>
        </c:ser>
        <c:ser>
          <c:idx val="4"/>
          <c:order val="4"/>
          <c:tx>
            <c:strRef>
              <c:f>NorthernIreland!$Z$1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NorthernIreland!$Z$2:$Z$13</c:f>
              <c:numCache>
                <c:formatCode>General</c:formatCode>
                <c:ptCount val="12"/>
                <c:pt idx="0">
                  <c:v>-14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171</c:v>
                </c:pt>
                <c:pt idx="6">
                  <c:v>199</c:v>
                </c:pt>
                <c:pt idx="7">
                  <c:v>212</c:v>
                </c:pt>
                <c:pt idx="8">
                  <c:v>257</c:v>
                </c:pt>
                <c:pt idx="9">
                  <c:v>336</c:v>
                </c:pt>
                <c:pt idx="10">
                  <c:v>388</c:v>
                </c:pt>
                <c:pt idx="1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6-4F1D-AE39-B059721C0841}"/>
            </c:ext>
          </c:extLst>
        </c:ser>
        <c:ser>
          <c:idx val="5"/>
          <c:order val="5"/>
          <c:tx>
            <c:strRef>
              <c:f>NorthernIreland!$AA$1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NorthernIreland!$AA$2:$AA$13</c:f>
              <c:numCache>
                <c:formatCode>General</c:formatCode>
                <c:ptCount val="12"/>
                <c:pt idx="0">
                  <c:v>83</c:v>
                </c:pt>
                <c:pt idx="1">
                  <c:v>143</c:v>
                </c:pt>
                <c:pt idx="2">
                  <c:v>269</c:v>
                </c:pt>
                <c:pt idx="3">
                  <c:v>299</c:v>
                </c:pt>
                <c:pt idx="4">
                  <c:v>307</c:v>
                </c:pt>
                <c:pt idx="5">
                  <c:v>319</c:v>
                </c:pt>
                <c:pt idx="6">
                  <c:v>395</c:v>
                </c:pt>
                <c:pt idx="7">
                  <c:v>429</c:v>
                </c:pt>
                <c:pt idx="8">
                  <c:v>465</c:v>
                </c:pt>
                <c:pt idx="9">
                  <c:v>533</c:v>
                </c:pt>
                <c:pt idx="10">
                  <c:v>665</c:v>
                </c:pt>
                <c:pt idx="11">
                  <c:v>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86-4F1D-AE39-B059721C0841}"/>
            </c:ext>
          </c:extLst>
        </c:ser>
        <c:ser>
          <c:idx val="6"/>
          <c:order val="6"/>
          <c:tx>
            <c:strRef>
              <c:f>NorthernIreland!$U$1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NorthernIreland!$U$2:$U$13</c:f>
              <c:numCache>
                <c:formatCode>General</c:formatCode>
                <c:ptCount val="12"/>
                <c:pt idx="0">
                  <c:v>-200</c:v>
                </c:pt>
                <c:pt idx="1">
                  <c:v>-391</c:v>
                </c:pt>
                <c:pt idx="2">
                  <c:v>-565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5-48C7-8CC5-EC673CD3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NorthernIreland!$V$16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NorthernIreland!$T$17:$T$28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NorthernIreland!$V$17:$V$28</c:f>
              <c:numCache>
                <c:formatCode>General</c:formatCode>
                <c:ptCount val="12"/>
                <c:pt idx="0">
                  <c:v>-210</c:v>
                </c:pt>
                <c:pt idx="1">
                  <c:v>-225</c:v>
                </c:pt>
                <c:pt idx="2">
                  <c:v>-135</c:v>
                </c:pt>
                <c:pt idx="3">
                  <c:v>-211</c:v>
                </c:pt>
                <c:pt idx="4">
                  <c:v>-10</c:v>
                </c:pt>
                <c:pt idx="5">
                  <c:v>-37</c:v>
                </c:pt>
                <c:pt idx="6">
                  <c:v>142</c:v>
                </c:pt>
                <c:pt idx="7">
                  <c:v>308</c:v>
                </c:pt>
                <c:pt idx="8">
                  <c:v>565</c:v>
                </c:pt>
                <c:pt idx="9">
                  <c:v>598</c:v>
                </c:pt>
                <c:pt idx="10">
                  <c:v>963</c:v>
                </c:pt>
                <c:pt idx="11">
                  <c:v>1123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4-459C-BB7B-8A753A8BA803}"/>
            </c:ext>
          </c:extLst>
        </c:ser>
        <c:ser>
          <c:idx val="1"/>
          <c:order val="1"/>
          <c:tx>
            <c:strRef>
              <c:f>NorthernIreland!$W$16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NorthernIreland!$T$17:$T$28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NorthernIreland!$W$17:$W$28</c:f>
              <c:numCache>
                <c:formatCode>General</c:formatCode>
                <c:ptCount val="12"/>
                <c:pt idx="0">
                  <c:v>104</c:v>
                </c:pt>
                <c:pt idx="1">
                  <c:v>260</c:v>
                </c:pt>
                <c:pt idx="2">
                  <c:v>208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76</c:v>
                </c:pt>
                <c:pt idx="7">
                  <c:v>264</c:v>
                </c:pt>
                <c:pt idx="8">
                  <c:v>821</c:v>
                </c:pt>
                <c:pt idx="9">
                  <c:v>839</c:v>
                </c:pt>
                <c:pt idx="10">
                  <c:v>1347</c:v>
                </c:pt>
                <c:pt idx="11">
                  <c:v>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4-459C-BB7B-8A753A8BA803}"/>
            </c:ext>
          </c:extLst>
        </c:ser>
        <c:ser>
          <c:idx val="2"/>
          <c:order val="2"/>
          <c:tx>
            <c:strRef>
              <c:f>NorthernIreland!$X$16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NorthernIreland!$T$17:$T$28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NorthernIreland!$X$17:$X$28</c:f>
              <c:numCache>
                <c:formatCode>General</c:formatCode>
                <c:ptCount val="12"/>
                <c:pt idx="0">
                  <c:v>-150</c:v>
                </c:pt>
                <c:pt idx="1">
                  <c:v>-259</c:v>
                </c:pt>
                <c:pt idx="2">
                  <c:v>-328</c:v>
                </c:pt>
                <c:pt idx="3">
                  <c:v>159</c:v>
                </c:pt>
                <c:pt idx="4">
                  <c:v>423</c:v>
                </c:pt>
                <c:pt idx="5">
                  <c:v>377</c:v>
                </c:pt>
                <c:pt idx="6">
                  <c:v>484</c:v>
                </c:pt>
                <c:pt idx="7">
                  <c:v>428</c:v>
                </c:pt>
                <c:pt idx="8">
                  <c:v>717</c:v>
                </c:pt>
                <c:pt idx="9">
                  <c:v>874</c:v>
                </c:pt>
                <c:pt idx="10">
                  <c:v>1269</c:v>
                </c:pt>
                <c:pt idx="11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4-459C-BB7B-8A753A8BA803}"/>
            </c:ext>
          </c:extLst>
        </c:ser>
        <c:ser>
          <c:idx val="3"/>
          <c:order val="3"/>
          <c:tx>
            <c:strRef>
              <c:f>NorthernIreland!$Y$16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NorthernIreland!$T$17:$T$28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NorthernIreland!$Y$17:$Y$28</c:f>
              <c:numCache>
                <c:formatCode>General</c:formatCode>
                <c:ptCount val="12"/>
                <c:pt idx="0">
                  <c:v>-253</c:v>
                </c:pt>
                <c:pt idx="1">
                  <c:v>-343</c:v>
                </c:pt>
                <c:pt idx="2">
                  <c:v>-447</c:v>
                </c:pt>
                <c:pt idx="3">
                  <c:v>-539</c:v>
                </c:pt>
                <c:pt idx="4">
                  <c:v>-370</c:v>
                </c:pt>
                <c:pt idx="5">
                  <c:v>-605</c:v>
                </c:pt>
                <c:pt idx="6">
                  <c:v>-511</c:v>
                </c:pt>
                <c:pt idx="7">
                  <c:v>-575</c:v>
                </c:pt>
                <c:pt idx="8">
                  <c:v>-470</c:v>
                </c:pt>
                <c:pt idx="9">
                  <c:v>-515</c:v>
                </c:pt>
                <c:pt idx="10">
                  <c:v>-350</c:v>
                </c:pt>
                <c:pt idx="11">
                  <c:v>-278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4-459C-BB7B-8A753A8BA803}"/>
            </c:ext>
          </c:extLst>
        </c:ser>
        <c:ser>
          <c:idx val="4"/>
          <c:order val="4"/>
          <c:tx>
            <c:strRef>
              <c:f>NorthernIreland!$Z$16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NorthernIreland!$T$17:$T$28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NorthernIreland!$Z$17:$Z$28</c:f>
              <c:numCache>
                <c:formatCode>General</c:formatCode>
                <c:ptCount val="12"/>
                <c:pt idx="0">
                  <c:v>283</c:v>
                </c:pt>
                <c:pt idx="1">
                  <c:v>348</c:v>
                </c:pt>
                <c:pt idx="2">
                  <c:v>386</c:v>
                </c:pt>
                <c:pt idx="3">
                  <c:v>221</c:v>
                </c:pt>
                <c:pt idx="4">
                  <c:v>207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4-459C-BB7B-8A753A8BA803}"/>
            </c:ext>
          </c:extLst>
        </c:ser>
        <c:ser>
          <c:idx val="5"/>
          <c:order val="5"/>
          <c:tx>
            <c:strRef>
              <c:f>NorthernIreland!$AA$16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NorthernIreland!$T$17:$T$28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NorthernIreland!$AA$17:$AA$28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-298</c:v>
                </c:pt>
                <c:pt idx="4">
                  <c:v>-118</c:v>
                </c:pt>
                <c:pt idx="5">
                  <c:v>-209</c:v>
                </c:pt>
                <c:pt idx="6">
                  <c:v>-180</c:v>
                </c:pt>
                <c:pt idx="7">
                  <c:v>-238</c:v>
                </c:pt>
                <c:pt idx="8">
                  <c:v>-170</c:v>
                </c:pt>
                <c:pt idx="9">
                  <c:v>-184</c:v>
                </c:pt>
                <c:pt idx="10">
                  <c:v>-12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E4-459C-BB7B-8A753A8BA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Scotland!$V$1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Scotland!$V$2:$V$13</c:f>
              <c:numCache>
                <c:formatCode>General</c:formatCode>
                <c:ptCount val="12"/>
                <c:pt idx="0">
                  <c:v>-292</c:v>
                </c:pt>
                <c:pt idx="1">
                  <c:v>-497</c:v>
                </c:pt>
                <c:pt idx="2">
                  <c:v>-715</c:v>
                </c:pt>
                <c:pt idx="3">
                  <c:v>-1013</c:v>
                </c:pt>
                <c:pt idx="4">
                  <c:v>-1435</c:v>
                </c:pt>
                <c:pt idx="5">
                  <c:v>-1659</c:v>
                </c:pt>
                <c:pt idx="6">
                  <c:v>-2127</c:v>
                </c:pt>
                <c:pt idx="7">
                  <c:v>-2330</c:v>
                </c:pt>
                <c:pt idx="8">
                  <c:v>-2621</c:v>
                </c:pt>
                <c:pt idx="9">
                  <c:v>-2780</c:v>
                </c:pt>
                <c:pt idx="10">
                  <c:v>-2870</c:v>
                </c:pt>
                <c:pt idx="11">
                  <c:v>-2893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4-43B0-9A16-7B8DC92E97F3}"/>
            </c:ext>
          </c:extLst>
        </c:ser>
        <c:ser>
          <c:idx val="1"/>
          <c:order val="1"/>
          <c:tx>
            <c:strRef>
              <c:f>Scotland!$W$1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Scotland!$W$2:$W$13</c:f>
              <c:numCache>
                <c:formatCode>General</c:formatCode>
                <c:ptCount val="12"/>
                <c:pt idx="0">
                  <c:v>-550</c:v>
                </c:pt>
                <c:pt idx="1">
                  <c:v>-842</c:v>
                </c:pt>
                <c:pt idx="2">
                  <c:v>-1037</c:v>
                </c:pt>
                <c:pt idx="3">
                  <c:v>-1341</c:v>
                </c:pt>
                <c:pt idx="4">
                  <c:v>-1582</c:v>
                </c:pt>
                <c:pt idx="5">
                  <c:v>-1694</c:v>
                </c:pt>
                <c:pt idx="6">
                  <c:v>-1758</c:v>
                </c:pt>
                <c:pt idx="7">
                  <c:v>-1789</c:v>
                </c:pt>
                <c:pt idx="8">
                  <c:v>-1806</c:v>
                </c:pt>
                <c:pt idx="9">
                  <c:v>-1688</c:v>
                </c:pt>
                <c:pt idx="10">
                  <c:v>-1459</c:v>
                </c:pt>
                <c:pt idx="11">
                  <c:v>-1362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4-43B0-9A16-7B8DC92E97F3}"/>
            </c:ext>
          </c:extLst>
        </c:ser>
        <c:ser>
          <c:idx val="2"/>
          <c:order val="2"/>
          <c:tx>
            <c:strRef>
              <c:f>Scotland!$X$1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Scotland!$X$2:$X$13</c:f>
              <c:numCache>
                <c:formatCode>General</c:formatCode>
                <c:ptCount val="12"/>
                <c:pt idx="0">
                  <c:v>-78</c:v>
                </c:pt>
                <c:pt idx="1">
                  <c:v>-32</c:v>
                </c:pt>
                <c:pt idx="2">
                  <c:v>-187</c:v>
                </c:pt>
                <c:pt idx="3">
                  <c:v>-381</c:v>
                </c:pt>
                <c:pt idx="4">
                  <c:v>-743</c:v>
                </c:pt>
                <c:pt idx="5">
                  <c:v>-785</c:v>
                </c:pt>
                <c:pt idx="6">
                  <c:v>-1012</c:v>
                </c:pt>
                <c:pt idx="7">
                  <c:v>-1302</c:v>
                </c:pt>
                <c:pt idx="8">
                  <c:v>-1542</c:v>
                </c:pt>
                <c:pt idx="9">
                  <c:v>-1588</c:v>
                </c:pt>
                <c:pt idx="10">
                  <c:v>-1703</c:v>
                </c:pt>
                <c:pt idx="11">
                  <c:v>-1829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4-43B0-9A16-7B8DC92E97F3}"/>
            </c:ext>
          </c:extLst>
        </c:ser>
        <c:ser>
          <c:idx val="3"/>
          <c:order val="3"/>
          <c:tx>
            <c:strRef>
              <c:f>Scotland!$Y$1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4-43B0-9A16-7B8DC92E97F3}"/>
            </c:ext>
          </c:extLst>
        </c:ser>
        <c:ser>
          <c:idx val="4"/>
          <c:order val="4"/>
          <c:tx>
            <c:strRef>
              <c:f>Scotland!$Z$1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Scotland!$Z$2:$Z$13</c:f>
              <c:numCache>
                <c:formatCode>General</c:formatCode>
                <c:ptCount val="12"/>
                <c:pt idx="0">
                  <c:v>76</c:v>
                </c:pt>
                <c:pt idx="1">
                  <c:v>188</c:v>
                </c:pt>
                <c:pt idx="2">
                  <c:v>149</c:v>
                </c:pt>
                <c:pt idx="3">
                  <c:v>289</c:v>
                </c:pt>
                <c:pt idx="4">
                  <c:v>446</c:v>
                </c:pt>
                <c:pt idx="5">
                  <c:v>669</c:v>
                </c:pt>
                <c:pt idx="6">
                  <c:v>754</c:v>
                </c:pt>
                <c:pt idx="7">
                  <c:v>810</c:v>
                </c:pt>
                <c:pt idx="8">
                  <c:v>792</c:v>
                </c:pt>
                <c:pt idx="9">
                  <c:v>987</c:v>
                </c:pt>
                <c:pt idx="10">
                  <c:v>1402</c:v>
                </c:pt>
                <c:pt idx="11">
                  <c:v>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D4-43B0-9A16-7B8DC92E97F3}"/>
            </c:ext>
          </c:extLst>
        </c:ser>
        <c:ser>
          <c:idx val="5"/>
          <c:order val="5"/>
          <c:tx>
            <c:strRef>
              <c:f>Scotland!$AA$1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Scotland!$AA$2:$AA$13</c:f>
              <c:numCache>
                <c:formatCode>General</c:formatCode>
                <c:ptCount val="12"/>
                <c:pt idx="0">
                  <c:v>85</c:v>
                </c:pt>
                <c:pt idx="1">
                  <c:v>310</c:v>
                </c:pt>
                <c:pt idx="2">
                  <c:v>598</c:v>
                </c:pt>
                <c:pt idx="3">
                  <c:v>813</c:v>
                </c:pt>
                <c:pt idx="4">
                  <c:v>1004</c:v>
                </c:pt>
                <c:pt idx="5">
                  <c:v>1360</c:v>
                </c:pt>
                <c:pt idx="6">
                  <c:v>1603</c:v>
                </c:pt>
                <c:pt idx="7">
                  <c:v>2010</c:v>
                </c:pt>
                <c:pt idx="8">
                  <c:v>2196</c:v>
                </c:pt>
                <c:pt idx="9">
                  <c:v>2488</c:v>
                </c:pt>
                <c:pt idx="10">
                  <c:v>3003</c:v>
                </c:pt>
                <c:pt idx="11">
                  <c:v>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D4-43B0-9A16-7B8DC92E97F3}"/>
            </c:ext>
          </c:extLst>
        </c:ser>
        <c:ser>
          <c:idx val="6"/>
          <c:order val="6"/>
          <c:tx>
            <c:strRef>
              <c:f>Scotland!$U$1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Scotland!$U$2:$U$13</c:f>
              <c:numCache>
                <c:formatCode>General</c:formatCode>
                <c:ptCount val="12"/>
                <c:pt idx="0">
                  <c:v>-564</c:v>
                </c:pt>
                <c:pt idx="1">
                  <c:v>-912</c:v>
                </c:pt>
                <c:pt idx="2">
                  <c:v>-1256</c:v>
                </c:pt>
                <c:pt idx="3">
                  <c:v>-2052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C-48AE-B621-0DFEF3A5F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Scotland!$V$16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Scotland!$V$17:$V$28</c:f>
              <c:numCache>
                <c:formatCode>General</c:formatCode>
                <c:ptCount val="12"/>
                <c:pt idx="0">
                  <c:v>164</c:v>
                </c:pt>
                <c:pt idx="1">
                  <c:v>92</c:v>
                </c:pt>
                <c:pt idx="2">
                  <c:v>70</c:v>
                </c:pt>
                <c:pt idx="3">
                  <c:v>-309</c:v>
                </c:pt>
                <c:pt idx="4">
                  <c:v>-57</c:v>
                </c:pt>
                <c:pt idx="5">
                  <c:v>458</c:v>
                </c:pt>
                <c:pt idx="6">
                  <c:v>1222</c:v>
                </c:pt>
                <c:pt idx="7">
                  <c:v>1935</c:v>
                </c:pt>
                <c:pt idx="8">
                  <c:v>2594</c:v>
                </c:pt>
                <c:pt idx="9">
                  <c:v>3454</c:v>
                </c:pt>
                <c:pt idx="10">
                  <c:v>4227</c:v>
                </c:pt>
                <c:pt idx="11">
                  <c:v>5158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A-44AE-9696-21C5AFE04A3E}"/>
            </c:ext>
          </c:extLst>
        </c:ser>
        <c:ser>
          <c:idx val="1"/>
          <c:order val="1"/>
          <c:tx>
            <c:strRef>
              <c:f>Scotland!$W$16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Scotland!$W$17:$W$28</c:f>
              <c:numCache>
                <c:formatCode>General</c:formatCode>
                <c:ptCount val="12"/>
                <c:pt idx="0">
                  <c:v>1155</c:v>
                </c:pt>
                <c:pt idx="1">
                  <c:v>1753</c:v>
                </c:pt>
                <c:pt idx="2">
                  <c:v>1107</c:v>
                </c:pt>
                <c:pt idx="3">
                  <c:v>0</c:v>
                </c:pt>
                <c:pt idx="4">
                  <c:v>0</c:v>
                </c:pt>
                <c:pt idx="5">
                  <c:v>304</c:v>
                </c:pt>
                <c:pt idx="6">
                  <c:v>1026</c:v>
                </c:pt>
                <c:pt idx="7">
                  <c:v>1799</c:v>
                </c:pt>
                <c:pt idx="8">
                  <c:v>2868</c:v>
                </c:pt>
                <c:pt idx="9">
                  <c:v>4094</c:v>
                </c:pt>
                <c:pt idx="10">
                  <c:v>4943</c:v>
                </c:pt>
                <c:pt idx="11">
                  <c:v>5065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A-44AE-9696-21C5AFE04A3E}"/>
            </c:ext>
          </c:extLst>
        </c:ser>
        <c:ser>
          <c:idx val="2"/>
          <c:order val="2"/>
          <c:tx>
            <c:strRef>
              <c:f>Scotland!$X$16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Scotland!$X$17:$X$28</c:f>
              <c:numCache>
                <c:formatCode>General</c:formatCode>
                <c:ptCount val="12"/>
                <c:pt idx="0">
                  <c:v>-79</c:v>
                </c:pt>
                <c:pt idx="1">
                  <c:v>-63</c:v>
                </c:pt>
                <c:pt idx="2">
                  <c:v>0</c:v>
                </c:pt>
                <c:pt idx="3">
                  <c:v>2124</c:v>
                </c:pt>
                <c:pt idx="4">
                  <c:v>3185</c:v>
                </c:pt>
                <c:pt idx="5">
                  <c:v>3265</c:v>
                </c:pt>
                <c:pt idx="6">
                  <c:v>3502</c:v>
                </c:pt>
                <c:pt idx="7">
                  <c:v>3728</c:v>
                </c:pt>
                <c:pt idx="8">
                  <c:v>3909</c:v>
                </c:pt>
                <c:pt idx="9">
                  <c:v>4466</c:v>
                </c:pt>
                <c:pt idx="10">
                  <c:v>5442</c:v>
                </c:pt>
                <c:pt idx="11">
                  <c:v>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7A-44AE-9696-21C5AFE04A3E}"/>
            </c:ext>
          </c:extLst>
        </c:ser>
        <c:ser>
          <c:idx val="3"/>
          <c:order val="3"/>
          <c:tx>
            <c:strRef>
              <c:f>Scotland!$Y$16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Scotland!$Y$17:$Y$28</c:f>
              <c:numCache>
                <c:formatCode>General</c:formatCode>
                <c:ptCount val="12"/>
                <c:pt idx="0">
                  <c:v>0</c:v>
                </c:pt>
                <c:pt idx="1">
                  <c:v>-71</c:v>
                </c:pt>
                <c:pt idx="2">
                  <c:v>-829</c:v>
                </c:pt>
                <c:pt idx="3">
                  <c:v>-1856</c:v>
                </c:pt>
                <c:pt idx="4">
                  <c:v>-1847</c:v>
                </c:pt>
                <c:pt idx="5">
                  <c:v>-1814</c:v>
                </c:pt>
                <c:pt idx="6">
                  <c:v>-1581</c:v>
                </c:pt>
                <c:pt idx="7">
                  <c:v>-1289</c:v>
                </c:pt>
                <c:pt idx="8">
                  <c:v>-964</c:v>
                </c:pt>
                <c:pt idx="9">
                  <c:v>-642</c:v>
                </c:pt>
                <c:pt idx="10">
                  <c:v>-316</c:v>
                </c:pt>
                <c:pt idx="11">
                  <c:v>-451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7A-44AE-9696-21C5AFE04A3E}"/>
            </c:ext>
          </c:extLst>
        </c:ser>
        <c:ser>
          <c:idx val="4"/>
          <c:order val="4"/>
          <c:tx>
            <c:strRef>
              <c:f>Scotland!$Z$16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Scotland!$Z$17:$Z$28</c:f>
              <c:numCache>
                <c:formatCode>General</c:formatCode>
                <c:ptCount val="12"/>
                <c:pt idx="0">
                  <c:v>1393</c:v>
                </c:pt>
                <c:pt idx="1">
                  <c:v>1519</c:v>
                </c:pt>
                <c:pt idx="2">
                  <c:v>1186</c:v>
                </c:pt>
                <c:pt idx="3">
                  <c:v>286</c:v>
                </c:pt>
                <c:pt idx="4">
                  <c:v>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7A-44AE-9696-21C5AFE04A3E}"/>
            </c:ext>
          </c:extLst>
        </c:ser>
        <c:ser>
          <c:idx val="5"/>
          <c:order val="5"/>
          <c:tx>
            <c:strRef>
              <c:f>Scotland!$AA$16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Scotland!$AA$17:$AA$28</c:f>
              <c:numCache>
                <c:formatCode>General</c:formatCode>
                <c:ptCount val="12"/>
                <c:pt idx="0">
                  <c:v>-28</c:v>
                </c:pt>
                <c:pt idx="1">
                  <c:v>0</c:v>
                </c:pt>
                <c:pt idx="2">
                  <c:v>-572</c:v>
                </c:pt>
                <c:pt idx="3">
                  <c:v>-1455</c:v>
                </c:pt>
                <c:pt idx="4">
                  <c:v>-1429</c:v>
                </c:pt>
                <c:pt idx="5">
                  <c:v>-1396</c:v>
                </c:pt>
                <c:pt idx="6">
                  <c:v>-1191</c:v>
                </c:pt>
                <c:pt idx="7">
                  <c:v>-953</c:v>
                </c:pt>
                <c:pt idx="8">
                  <c:v>-857</c:v>
                </c:pt>
                <c:pt idx="9">
                  <c:v>-731</c:v>
                </c:pt>
                <c:pt idx="10">
                  <c:v>-430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7A-44AE-9696-21C5AFE0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Sweden!$V$1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Sweden!$V$2:$V$13</c:f>
              <c:numCache>
                <c:formatCode>General</c:formatCode>
                <c:ptCount val="12"/>
                <c:pt idx="0">
                  <c:v>-574</c:v>
                </c:pt>
                <c:pt idx="1">
                  <c:v>-978</c:v>
                </c:pt>
                <c:pt idx="2">
                  <c:v>-1595</c:v>
                </c:pt>
                <c:pt idx="3">
                  <c:v>-2843</c:v>
                </c:pt>
                <c:pt idx="4">
                  <c:v>-3541</c:v>
                </c:pt>
                <c:pt idx="5">
                  <c:v>-4024</c:v>
                </c:pt>
                <c:pt idx="6">
                  <c:v>-5270</c:v>
                </c:pt>
                <c:pt idx="7">
                  <c:v>-6142</c:v>
                </c:pt>
                <c:pt idx="8">
                  <c:v>-7106</c:v>
                </c:pt>
                <c:pt idx="9">
                  <c:v>-8310</c:v>
                </c:pt>
                <c:pt idx="10">
                  <c:v>-9235</c:v>
                </c:pt>
                <c:pt idx="11">
                  <c:v>-9789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D-4244-92F4-414F64FB8CF6}"/>
            </c:ext>
          </c:extLst>
        </c:ser>
        <c:ser>
          <c:idx val="1"/>
          <c:order val="1"/>
          <c:tx>
            <c:strRef>
              <c:f>Sweden!$W$1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Sweden!$W$2:$W$13</c:f>
              <c:numCache>
                <c:formatCode>General</c:formatCode>
                <c:ptCount val="12"/>
                <c:pt idx="0">
                  <c:v>-420</c:v>
                </c:pt>
                <c:pt idx="1">
                  <c:v>-381</c:v>
                </c:pt>
                <c:pt idx="2">
                  <c:v>-125</c:v>
                </c:pt>
                <c:pt idx="3">
                  <c:v>-366</c:v>
                </c:pt>
                <c:pt idx="4">
                  <c:v>-322</c:v>
                </c:pt>
                <c:pt idx="5">
                  <c:v>-120</c:v>
                </c:pt>
                <c:pt idx="6">
                  <c:v>-273</c:v>
                </c:pt>
                <c:pt idx="7">
                  <c:v>-432</c:v>
                </c:pt>
                <c:pt idx="8">
                  <c:v>-351</c:v>
                </c:pt>
                <c:pt idx="9">
                  <c:v>-386</c:v>
                </c:pt>
                <c:pt idx="10">
                  <c:v>-325</c:v>
                </c:pt>
                <c:pt idx="11">
                  <c:v>-260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D-4244-92F4-414F64FB8CF6}"/>
            </c:ext>
          </c:extLst>
        </c:ser>
        <c:ser>
          <c:idx val="2"/>
          <c:order val="2"/>
          <c:tx>
            <c:strRef>
              <c:f>Sweden!$X$1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Sweden!$X$2:$X$13</c:f>
              <c:numCache>
                <c:formatCode>General</c:formatCode>
                <c:ptCount val="12"/>
                <c:pt idx="0">
                  <c:v>186</c:v>
                </c:pt>
                <c:pt idx="1">
                  <c:v>190</c:v>
                </c:pt>
                <c:pt idx="2">
                  <c:v>25</c:v>
                </c:pt>
                <c:pt idx="3">
                  <c:v>-326</c:v>
                </c:pt>
                <c:pt idx="4">
                  <c:v>-196</c:v>
                </c:pt>
                <c:pt idx="5">
                  <c:v>-333</c:v>
                </c:pt>
                <c:pt idx="6">
                  <c:v>-692</c:v>
                </c:pt>
                <c:pt idx="7">
                  <c:v>-974</c:v>
                </c:pt>
                <c:pt idx="8">
                  <c:v>-989</c:v>
                </c:pt>
                <c:pt idx="9">
                  <c:v>-1166</c:v>
                </c:pt>
                <c:pt idx="10">
                  <c:v>-1403</c:v>
                </c:pt>
                <c:pt idx="11">
                  <c:v>-1446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D-4244-92F4-414F64FB8CF6}"/>
            </c:ext>
          </c:extLst>
        </c:ser>
        <c:ser>
          <c:idx val="3"/>
          <c:order val="3"/>
          <c:tx>
            <c:strRef>
              <c:f>Sweden!$Y$1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Sweden!$Y$2:$Y$13</c:f>
              <c:numCache>
                <c:formatCode>General</c:formatCode>
                <c:ptCount val="12"/>
                <c:pt idx="0">
                  <c:v>129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8D-4244-92F4-414F64FB8CF6}"/>
            </c:ext>
          </c:extLst>
        </c:ser>
        <c:ser>
          <c:idx val="4"/>
          <c:order val="4"/>
          <c:tx>
            <c:strRef>
              <c:f>Sweden!$Z$1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Sweden!$Z$2:$Z$13</c:f>
              <c:numCache>
                <c:formatCode>General</c:formatCode>
                <c:ptCount val="12"/>
                <c:pt idx="0">
                  <c:v>-113</c:v>
                </c:pt>
                <c:pt idx="1">
                  <c:v>-341</c:v>
                </c:pt>
                <c:pt idx="2">
                  <c:v>-75</c:v>
                </c:pt>
                <c:pt idx="3">
                  <c:v>88</c:v>
                </c:pt>
                <c:pt idx="4">
                  <c:v>308</c:v>
                </c:pt>
                <c:pt idx="5">
                  <c:v>448</c:v>
                </c:pt>
                <c:pt idx="6">
                  <c:v>401</c:v>
                </c:pt>
                <c:pt idx="7">
                  <c:v>578</c:v>
                </c:pt>
                <c:pt idx="8">
                  <c:v>864</c:v>
                </c:pt>
                <c:pt idx="9">
                  <c:v>914</c:v>
                </c:pt>
                <c:pt idx="10">
                  <c:v>1032</c:v>
                </c:pt>
                <c:pt idx="11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8D-4244-92F4-414F64FB8CF6}"/>
            </c:ext>
          </c:extLst>
        </c:ser>
        <c:ser>
          <c:idx val="5"/>
          <c:order val="5"/>
          <c:tx>
            <c:strRef>
              <c:f>Sweden!$AA$1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Sweden!$AA$2:$AA$13</c:f>
              <c:numCache>
                <c:formatCode>General</c:formatCode>
                <c:ptCount val="12"/>
                <c:pt idx="0">
                  <c:v>0</c:v>
                </c:pt>
                <c:pt idx="1">
                  <c:v>160</c:v>
                </c:pt>
                <c:pt idx="2">
                  <c:v>346</c:v>
                </c:pt>
                <c:pt idx="3">
                  <c:v>227</c:v>
                </c:pt>
                <c:pt idx="4">
                  <c:v>520</c:v>
                </c:pt>
                <c:pt idx="5">
                  <c:v>401</c:v>
                </c:pt>
                <c:pt idx="6">
                  <c:v>426</c:v>
                </c:pt>
                <c:pt idx="7">
                  <c:v>332</c:v>
                </c:pt>
                <c:pt idx="8">
                  <c:v>549</c:v>
                </c:pt>
                <c:pt idx="9">
                  <c:v>579</c:v>
                </c:pt>
                <c:pt idx="10">
                  <c:v>728</c:v>
                </c:pt>
                <c:pt idx="11">
                  <c:v>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D-4244-92F4-414F64FB8CF6}"/>
            </c:ext>
          </c:extLst>
        </c:ser>
        <c:ser>
          <c:idx val="6"/>
          <c:order val="6"/>
          <c:tx>
            <c:strRef>
              <c:f>Sweden!$U$1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Sweden!$U$2:$U$13</c:f>
              <c:numCache>
                <c:formatCode>General</c:formatCode>
                <c:ptCount val="12"/>
                <c:pt idx="0">
                  <c:v>-1214</c:v>
                </c:pt>
                <c:pt idx="1">
                  <c:v>-2236</c:v>
                </c:pt>
                <c:pt idx="2">
                  <c:v>-3320</c:v>
                </c:pt>
                <c:pt idx="3">
                  <c:v>-5001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8-40D8-9D85-8804FEC52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months_vs_5!$D$31:$O$31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months_vs_5!$D$37:$S$37</c:f>
              <c:numCache>
                <c:formatCode>0.0%</c:formatCode>
                <c:ptCount val="16"/>
                <c:pt idx="0">
                  <c:v>0.9804725927305098</c:v>
                </c:pt>
                <c:pt idx="1">
                  <c:v>0.99369340558003549</c:v>
                </c:pt>
                <c:pt idx="2">
                  <c:v>0.9966439577562507</c:v>
                </c:pt>
                <c:pt idx="3">
                  <c:v>0.96350426094690456</c:v>
                </c:pt>
                <c:pt idx="4">
                  <c:v>0.99482636255149848</c:v>
                </c:pt>
                <c:pt idx="5">
                  <c:v>0.9933791228167741</c:v>
                </c:pt>
                <c:pt idx="6">
                  <c:v>0.97150560629306526</c:v>
                </c:pt>
                <c:pt idx="7">
                  <c:v>0.99630944217535022</c:v>
                </c:pt>
                <c:pt idx="8">
                  <c:v>0.98921319477485503</c:v>
                </c:pt>
                <c:pt idx="9">
                  <c:v>0.98247845650165222</c:v>
                </c:pt>
                <c:pt idx="10">
                  <c:v>0.9898728590421717</c:v>
                </c:pt>
                <c:pt idx="11">
                  <c:v>0.9985838587967748</c:v>
                </c:pt>
                <c:pt idx="13">
                  <c:v>0.96226661336447794</c:v>
                </c:pt>
                <c:pt idx="14">
                  <c:v>0.97748504395085034</c:v>
                </c:pt>
                <c:pt idx="15">
                  <c:v>0.98836060125858438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5-4F8B-B53E-ABC4913A49DD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months_vs_5!$D$31:$O$31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months_vs_5!$D$36:$S$36</c:f>
              <c:numCache>
                <c:formatCode>0.0%</c:formatCode>
                <c:ptCount val="16"/>
                <c:pt idx="0">
                  <c:v>0.95398646034976997</c:v>
                </c:pt>
                <c:pt idx="1">
                  <c:v>0.96795266714868156</c:v>
                </c:pt>
                <c:pt idx="2">
                  <c:v>0.9739100004182859</c:v>
                </c:pt>
                <c:pt idx="3">
                  <c:v>0.92613434586769494</c:v>
                </c:pt>
                <c:pt idx="4">
                  <c:v>0.97482755256079168</c:v>
                </c:pt>
                <c:pt idx="5">
                  <c:v>0.97833262280917843</c:v>
                </c:pt>
                <c:pt idx="6">
                  <c:v>0.95477469694216355</c:v>
                </c:pt>
                <c:pt idx="7">
                  <c:v>0.96742680970252937</c:v>
                </c:pt>
                <c:pt idx="8">
                  <c:v>0.95580339918666102</c:v>
                </c:pt>
                <c:pt idx="9">
                  <c:v>0.94899279823740956</c:v>
                </c:pt>
                <c:pt idx="10">
                  <c:v>0.95810295649921895</c:v>
                </c:pt>
                <c:pt idx="11">
                  <c:v>0.94862036156041862</c:v>
                </c:pt>
                <c:pt idx="13">
                  <c:v>0.91907184646619933</c:v>
                </c:pt>
                <c:pt idx="14">
                  <c:v>0.9436659367285285</c:v>
                </c:pt>
                <c:pt idx="15">
                  <c:v>0.94072317976949815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5-4F8B-B53E-ABC4913A49DD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months_vs_5!$D$31:$O$31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months_vs_5!$D$34:$S$34</c:f>
              <c:numCache>
                <c:formatCode>0.0%</c:formatCode>
                <c:ptCount val="16"/>
                <c:pt idx="0">
                  <c:v>0.88511792593780869</c:v>
                </c:pt>
                <c:pt idx="1">
                  <c:v>0.87915794933041302</c:v>
                </c:pt>
                <c:pt idx="2">
                  <c:v>0.88964060995247374</c:v>
                </c:pt>
                <c:pt idx="3">
                  <c:v>0.86791981145972241</c:v>
                </c:pt>
                <c:pt idx="4">
                  <c:v>0.90230496616315981</c:v>
                </c:pt>
                <c:pt idx="5">
                  <c:v>0.90931250359740634</c:v>
                </c:pt>
                <c:pt idx="6">
                  <c:v>0.87141540165561349</c:v>
                </c:pt>
                <c:pt idx="7">
                  <c:v>0.88748055492114575</c:v>
                </c:pt>
                <c:pt idx="8">
                  <c:v>0.89494640255325053</c:v>
                </c:pt>
                <c:pt idx="9">
                  <c:v>0.87371119275276987</c:v>
                </c:pt>
                <c:pt idx="10">
                  <c:v>0.86347669091325485</c:v>
                </c:pt>
                <c:pt idx="11">
                  <c:v>0.87636532651638388</c:v>
                </c:pt>
                <c:pt idx="13">
                  <c:v>0.8325282798851783</c:v>
                </c:pt>
                <c:pt idx="14">
                  <c:v>0.82542483071449035</c:v>
                </c:pt>
                <c:pt idx="15">
                  <c:v>0.83955581933557677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5-4F8B-B53E-ABC4913A49DD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months_vs_5!$D$31:$O$31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months_vs_5!$D$33:$S$33</c:f>
              <c:numCache>
                <c:formatCode>0.0%</c:formatCode>
                <c:ptCount val="16"/>
                <c:pt idx="0">
                  <c:v>0.81856415621610856</c:v>
                </c:pt>
                <c:pt idx="1">
                  <c:v>0.83740103601460469</c:v>
                </c:pt>
                <c:pt idx="2">
                  <c:v>0.85807874995697564</c:v>
                </c:pt>
                <c:pt idx="3">
                  <c:v>0.82719646799116997</c:v>
                </c:pt>
                <c:pt idx="4">
                  <c:v>0.87220998333986</c:v>
                </c:pt>
                <c:pt idx="5">
                  <c:v>0.87496545262121916</c:v>
                </c:pt>
                <c:pt idx="6">
                  <c:v>0.79307769007339823</c:v>
                </c:pt>
                <c:pt idx="7">
                  <c:v>0.86560729954768345</c:v>
                </c:pt>
                <c:pt idx="8">
                  <c:v>0.84117853494088224</c:v>
                </c:pt>
                <c:pt idx="9">
                  <c:v>0.81565758339425187</c:v>
                </c:pt>
                <c:pt idx="10">
                  <c:v>0.80621889740617259</c:v>
                </c:pt>
                <c:pt idx="11">
                  <c:v>0.79808261211066822</c:v>
                </c:pt>
                <c:pt idx="13">
                  <c:v>0.76264194321413969</c:v>
                </c:pt>
                <c:pt idx="14">
                  <c:v>0.75878530722077886</c:v>
                </c:pt>
                <c:pt idx="15">
                  <c:v>0.79904923997887201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5-4F8B-B53E-ABC4913A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months_vs_5!$D$31:$S$31</c:f>
              <c:strCache>
                <c:ptCount val="1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</c:strCache>
            </c:strRef>
          </c:cat>
          <c:val>
            <c:numRef>
              <c:f>months_vs_5!$D$38:$S$38</c:f>
              <c:numCache>
                <c:formatCode>0.0%</c:formatCode>
                <c:ptCount val="16"/>
                <c:pt idx="0">
                  <c:v>0.9982495623905977</c:v>
                </c:pt>
                <c:pt idx="1">
                  <c:v>1.0258948095292899</c:v>
                </c:pt>
                <c:pt idx="2">
                  <c:v>1.0126691430087555</c:v>
                </c:pt>
                <c:pt idx="3">
                  <c:v>0.99866582402921145</c:v>
                </c:pt>
                <c:pt idx="4">
                  <c:v>1.0655439240743143</c:v>
                </c:pt>
                <c:pt idx="5">
                  <c:v>1.0749052463252733</c:v>
                </c:pt>
                <c:pt idx="6">
                  <c:v>1.0046787699983397</c:v>
                </c:pt>
                <c:pt idx="7">
                  <c:v>1.0537098560354374</c:v>
                </c:pt>
                <c:pt idx="8">
                  <c:v>1.0153784434340734</c:v>
                </c:pt>
                <c:pt idx="9">
                  <c:v>0.99283105640470715</c:v>
                </c:pt>
                <c:pt idx="10">
                  <c:v>1.0203416871634647</c:v>
                </c:pt>
                <c:pt idx="11">
                  <c:v>1.0198161975875932</c:v>
                </c:pt>
                <c:pt idx="13">
                  <c:v>0.99540325950689512</c:v>
                </c:pt>
                <c:pt idx="14">
                  <c:v>0.98089538496950168</c:v>
                </c:pt>
                <c:pt idx="15">
                  <c:v>1.0083357922691059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A5-4F8B-B53E-ABC4913A49DD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months_vs_5!$D$31:$S$31</c:f>
              <c:strCache>
                <c:ptCount val="1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</c:strCache>
            </c:strRef>
          </c:cat>
          <c:val>
            <c:numRef>
              <c:f>months_vs_5!$D$35:$S$35</c:f>
              <c:numCache>
                <c:formatCode>0.0%</c:formatCode>
                <c:ptCount val="16"/>
                <c:pt idx="0">
                  <c:v>0.91091922152398841</c:v>
                </c:pt>
                <c:pt idx="1">
                  <c:v>0.93268956595440411</c:v>
                </c:pt>
                <c:pt idx="2">
                  <c:v>0.92751603909378688</c:v>
                </c:pt>
                <c:pt idx="3">
                  <c:v>0.89954279328093367</c:v>
                </c:pt>
                <c:pt idx="4">
                  <c:v>0.91938099271655171</c:v>
                </c:pt>
                <c:pt idx="5">
                  <c:v>0.95193166692379172</c:v>
                </c:pt>
                <c:pt idx="6">
                  <c:v>0.91704431599600778</c:v>
                </c:pt>
                <c:pt idx="7">
                  <c:v>0.93514551454902706</c:v>
                </c:pt>
                <c:pt idx="8">
                  <c:v>0.92454819018195922</c:v>
                </c:pt>
                <c:pt idx="9">
                  <c:v>0.90794288973897797</c:v>
                </c:pt>
                <c:pt idx="10">
                  <c:v>0.91197504233018967</c:v>
                </c:pt>
                <c:pt idx="11">
                  <c:v>0.934385137127691</c:v>
                </c:pt>
                <c:pt idx="13">
                  <c:v>0.87208934780318192</c:v>
                </c:pt>
                <c:pt idx="14">
                  <c:v>0.88749999999999996</c:v>
                </c:pt>
                <c:pt idx="15">
                  <c:v>0.88176895306859204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A5-4F8B-B53E-ABC4913A49DD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months_vs_5!$D$31:$S$31</c:f>
              <c:strCache>
                <c:ptCount val="1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</c:strCache>
            </c:strRef>
          </c:cat>
          <c:val>
            <c:numRef>
              <c:f>months_vs_5!$D$32:$S$32</c:f>
              <c:numCache>
                <c:formatCode>0.0%</c:formatCode>
                <c:ptCount val="16"/>
                <c:pt idx="0">
                  <c:v>0.66298586572438167</c:v>
                </c:pt>
                <c:pt idx="1">
                  <c:v>0.74791139240506332</c:v>
                </c:pt>
                <c:pt idx="2">
                  <c:v>0.79595753613626818</c:v>
                </c:pt>
                <c:pt idx="3">
                  <c:v>0.70929045431342519</c:v>
                </c:pt>
                <c:pt idx="4">
                  <c:v>0.81036741669040158</c:v>
                </c:pt>
                <c:pt idx="5">
                  <c:v>0.8032258064516129</c:v>
                </c:pt>
                <c:pt idx="6">
                  <c:v>0.75213675213675213</c:v>
                </c:pt>
                <c:pt idx="7">
                  <c:v>0.81319976428992335</c:v>
                </c:pt>
                <c:pt idx="8">
                  <c:v>0.77628907835972394</c:v>
                </c:pt>
                <c:pt idx="9">
                  <c:v>0.73939393939393938</c:v>
                </c:pt>
                <c:pt idx="10">
                  <c:v>0.75</c:v>
                </c:pt>
                <c:pt idx="11">
                  <c:v>0.77385159010600701</c:v>
                </c:pt>
                <c:pt idx="13">
                  <c:v>0.67712014134275622</c:v>
                </c:pt>
                <c:pt idx="14">
                  <c:v>0.71620253164556957</c:v>
                </c:pt>
                <c:pt idx="15">
                  <c:v>0.73993882324716609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A5-4F8B-B53E-ABC4913A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ax val="1.1500000000000001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Sweden!$V$16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Sweden!$T$17:$T$28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Sweden!$V$17:$V$28</c:f>
              <c:numCache>
                <c:formatCode>General</c:formatCode>
                <c:ptCount val="12"/>
                <c:pt idx="0">
                  <c:v>384</c:v>
                </c:pt>
                <c:pt idx="1">
                  <c:v>274</c:v>
                </c:pt>
                <c:pt idx="2">
                  <c:v>-81</c:v>
                </c:pt>
                <c:pt idx="3">
                  <c:v>-507</c:v>
                </c:pt>
                <c:pt idx="4">
                  <c:v>-672</c:v>
                </c:pt>
                <c:pt idx="5">
                  <c:v>-476</c:v>
                </c:pt>
                <c:pt idx="6">
                  <c:v>-37</c:v>
                </c:pt>
                <c:pt idx="7">
                  <c:v>535</c:v>
                </c:pt>
                <c:pt idx="8">
                  <c:v>1009</c:v>
                </c:pt>
                <c:pt idx="9">
                  <c:v>1015</c:v>
                </c:pt>
                <c:pt idx="10">
                  <c:v>1151</c:v>
                </c:pt>
                <c:pt idx="11">
                  <c:v>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5-4D8E-9FC6-7094A0FBB99B}"/>
            </c:ext>
          </c:extLst>
        </c:ser>
        <c:ser>
          <c:idx val="1"/>
          <c:order val="1"/>
          <c:tx>
            <c:strRef>
              <c:f>Sweden!$W$16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Sweden!$T$17:$T$28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Sweden!$W$17:$W$28</c:f>
              <c:numCache>
                <c:formatCode>General</c:formatCode>
                <c:ptCount val="12"/>
                <c:pt idx="0">
                  <c:v>1377</c:v>
                </c:pt>
                <c:pt idx="1">
                  <c:v>598</c:v>
                </c:pt>
                <c:pt idx="2">
                  <c:v>0</c:v>
                </c:pt>
                <c:pt idx="3">
                  <c:v>-423</c:v>
                </c:pt>
                <c:pt idx="4">
                  <c:v>-646</c:v>
                </c:pt>
                <c:pt idx="5">
                  <c:v>-874</c:v>
                </c:pt>
                <c:pt idx="6">
                  <c:v>-780</c:v>
                </c:pt>
                <c:pt idx="7">
                  <c:v>-741</c:v>
                </c:pt>
                <c:pt idx="8">
                  <c:v>-493</c:v>
                </c:pt>
                <c:pt idx="9">
                  <c:v>-539</c:v>
                </c:pt>
                <c:pt idx="10">
                  <c:v>-389</c:v>
                </c:pt>
                <c:pt idx="11">
                  <c:v>-106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5-4D8E-9FC6-7094A0FBB99B}"/>
            </c:ext>
          </c:extLst>
        </c:ser>
        <c:ser>
          <c:idx val="2"/>
          <c:order val="2"/>
          <c:tx>
            <c:strRef>
              <c:f>Sweden!$X$16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Sweden!$T$17:$T$28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Sweden!$X$17:$X$28</c:f>
              <c:numCache>
                <c:formatCode>General</c:formatCode>
                <c:ptCount val="12"/>
                <c:pt idx="0">
                  <c:v>-455</c:v>
                </c:pt>
                <c:pt idx="1">
                  <c:v>-1251</c:v>
                </c:pt>
                <c:pt idx="2">
                  <c:v>-1101</c:v>
                </c:pt>
                <c:pt idx="3">
                  <c:v>1715</c:v>
                </c:pt>
                <c:pt idx="4">
                  <c:v>3148</c:v>
                </c:pt>
                <c:pt idx="5">
                  <c:v>3751</c:v>
                </c:pt>
                <c:pt idx="6">
                  <c:v>3904</c:v>
                </c:pt>
                <c:pt idx="7">
                  <c:v>3876</c:v>
                </c:pt>
                <c:pt idx="8">
                  <c:v>3735</c:v>
                </c:pt>
                <c:pt idx="9">
                  <c:v>3429</c:v>
                </c:pt>
                <c:pt idx="10">
                  <c:v>4167</c:v>
                </c:pt>
                <c:pt idx="11">
                  <c:v>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5-4D8E-9FC6-7094A0FBB99B}"/>
            </c:ext>
          </c:extLst>
        </c:ser>
        <c:ser>
          <c:idx val="3"/>
          <c:order val="3"/>
          <c:tx>
            <c:strRef>
              <c:f>Sweden!$Y$16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Sweden!$T$17:$T$28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Sweden!$Y$17:$Y$28</c:f>
              <c:numCache>
                <c:formatCode>General</c:formatCode>
                <c:ptCount val="12"/>
                <c:pt idx="0">
                  <c:v>-431</c:v>
                </c:pt>
                <c:pt idx="1">
                  <c:v>-1281</c:v>
                </c:pt>
                <c:pt idx="2">
                  <c:v>-1897</c:v>
                </c:pt>
                <c:pt idx="3">
                  <c:v>-2263</c:v>
                </c:pt>
                <c:pt idx="4">
                  <c:v>-2604</c:v>
                </c:pt>
                <c:pt idx="5">
                  <c:v>-2807</c:v>
                </c:pt>
                <c:pt idx="6">
                  <c:v>-2790</c:v>
                </c:pt>
                <c:pt idx="7">
                  <c:v>-2755</c:v>
                </c:pt>
                <c:pt idx="8">
                  <c:v>-2813</c:v>
                </c:pt>
                <c:pt idx="9">
                  <c:v>-2864</c:v>
                </c:pt>
                <c:pt idx="10">
                  <c:v>-2908</c:v>
                </c:pt>
                <c:pt idx="11">
                  <c:v>-3271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5-4D8E-9FC6-7094A0FBB99B}"/>
            </c:ext>
          </c:extLst>
        </c:ser>
        <c:ser>
          <c:idx val="4"/>
          <c:order val="4"/>
          <c:tx>
            <c:strRef>
              <c:f>Sweden!$Z$16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Sweden!$T$17:$T$28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Sweden!$Z$17:$Z$28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1030</c:v>
                </c:pt>
                <c:pt idx="3">
                  <c:v>1088</c:v>
                </c:pt>
                <c:pt idx="4">
                  <c:v>553</c:v>
                </c:pt>
                <c:pt idx="5">
                  <c:v>379</c:v>
                </c:pt>
                <c:pt idx="6">
                  <c:v>920</c:v>
                </c:pt>
                <c:pt idx="7">
                  <c:v>895</c:v>
                </c:pt>
                <c:pt idx="8">
                  <c:v>934</c:v>
                </c:pt>
                <c:pt idx="9">
                  <c:v>787</c:v>
                </c:pt>
                <c:pt idx="10">
                  <c:v>407</c:v>
                </c:pt>
                <c:pt idx="11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85-4D8E-9FC6-7094A0FBB99B}"/>
            </c:ext>
          </c:extLst>
        </c:ser>
        <c:ser>
          <c:idx val="5"/>
          <c:order val="5"/>
          <c:tx>
            <c:strRef>
              <c:f>Sweden!$AA$16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Sweden!$T$17:$T$28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Sweden!$AA$17:$AA$28</c:f>
              <c:numCache>
                <c:formatCode>General</c:formatCode>
                <c:ptCount val="12"/>
                <c:pt idx="0">
                  <c:v>479</c:v>
                </c:pt>
                <c:pt idx="1">
                  <c:v>167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85-4D8E-9FC6-7094A0FBB99B}"/>
            </c:ext>
          </c:extLst>
        </c:ser>
        <c:ser>
          <c:idx val="6"/>
          <c:order val="6"/>
          <c:tx>
            <c:strRef>
              <c:f>Sweden!$U$16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Sweden!$U$17:$U$28</c:f>
              <c:numCache>
                <c:formatCode>General</c:formatCode>
                <c:ptCount val="12"/>
                <c:pt idx="0">
                  <c:v>709</c:v>
                </c:pt>
                <c:pt idx="1">
                  <c:v>-359</c:v>
                </c:pt>
                <c:pt idx="2">
                  <c:v>-632</c:v>
                </c:pt>
                <c:pt idx="3">
                  <c:v>-722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2-43D4-917E-B821867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Sweden!$U$35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Sweden!$U$36:$U$47</c:f>
              <c:numCache>
                <c:formatCode>General</c:formatCode>
                <c:ptCount val="12"/>
                <c:pt idx="0">
                  <c:v>-620</c:v>
                </c:pt>
                <c:pt idx="1">
                  <c:v>-1644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B5-485B-B315-D1FD9B65BD8B}"/>
            </c:ext>
          </c:extLst>
        </c:ser>
        <c:ser>
          <c:idx val="0"/>
          <c:order val="1"/>
          <c:tx>
            <c:strRef>
              <c:f>Sweden!$V$35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Sweden!$V$36:$V$47</c:f>
              <c:numCache>
                <c:formatCode>General</c:formatCode>
                <c:ptCount val="12"/>
                <c:pt idx="0">
                  <c:v>13</c:v>
                </c:pt>
                <c:pt idx="1">
                  <c:v>-389</c:v>
                </c:pt>
                <c:pt idx="2">
                  <c:v>-584</c:v>
                </c:pt>
                <c:pt idx="3">
                  <c:v>-587</c:v>
                </c:pt>
                <c:pt idx="4">
                  <c:v>-310</c:v>
                </c:pt>
                <c:pt idx="5">
                  <c:v>-1271</c:v>
                </c:pt>
                <c:pt idx="6">
                  <c:v>502</c:v>
                </c:pt>
                <c:pt idx="7">
                  <c:v>-574</c:v>
                </c:pt>
                <c:pt idx="8">
                  <c:v>-759</c:v>
                </c:pt>
                <c:pt idx="9">
                  <c:v>-382</c:v>
                </c:pt>
                <c:pt idx="10">
                  <c:v>-522</c:v>
                </c:pt>
                <c:pt idx="11">
                  <c:v>-598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5-485B-B315-D1FD9B65BD8B}"/>
            </c:ext>
          </c:extLst>
        </c:ser>
        <c:ser>
          <c:idx val="1"/>
          <c:order val="2"/>
          <c:tx>
            <c:strRef>
              <c:f>Sweden!$W$35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Sweden!$W$36:$W$47</c:f>
              <c:numCache>
                <c:formatCode>General</c:formatCode>
                <c:ptCount val="12"/>
                <c:pt idx="0">
                  <c:v>-464</c:v>
                </c:pt>
                <c:pt idx="1">
                  <c:v>-1487</c:v>
                </c:pt>
                <c:pt idx="2">
                  <c:v>-1905</c:v>
                </c:pt>
                <c:pt idx="3">
                  <c:v>-2537</c:v>
                </c:pt>
                <c:pt idx="4">
                  <c:v>-3699</c:v>
                </c:pt>
                <c:pt idx="5">
                  <c:v>-6979</c:v>
                </c:pt>
                <c:pt idx="6">
                  <c:v>-7381</c:v>
                </c:pt>
                <c:pt idx="7">
                  <c:v>-9268</c:v>
                </c:pt>
                <c:pt idx="8">
                  <c:v>-9728</c:v>
                </c:pt>
                <c:pt idx="9">
                  <c:v>-9404</c:v>
                </c:pt>
                <c:pt idx="10">
                  <c:v>-9542</c:v>
                </c:pt>
                <c:pt idx="11">
                  <c:v>-9586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B5-485B-B315-D1FD9B65BD8B}"/>
            </c:ext>
          </c:extLst>
        </c:ser>
        <c:ser>
          <c:idx val="2"/>
          <c:order val="3"/>
          <c:tx>
            <c:strRef>
              <c:f>Sweden!$X$35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Sweden!$X$36:$X$47</c:f>
              <c:numCache>
                <c:formatCode>General</c:formatCode>
                <c:ptCount val="12"/>
                <c:pt idx="0">
                  <c:v>-14</c:v>
                </c:pt>
                <c:pt idx="1">
                  <c:v>553</c:v>
                </c:pt>
                <c:pt idx="2">
                  <c:v>-17</c:v>
                </c:pt>
                <c:pt idx="3">
                  <c:v>-794</c:v>
                </c:pt>
                <c:pt idx="4">
                  <c:v>-1995</c:v>
                </c:pt>
                <c:pt idx="5">
                  <c:v>-5280</c:v>
                </c:pt>
                <c:pt idx="6">
                  <c:v>-7134</c:v>
                </c:pt>
                <c:pt idx="7">
                  <c:v>-9132</c:v>
                </c:pt>
                <c:pt idx="8">
                  <c:v>-10051</c:v>
                </c:pt>
                <c:pt idx="9">
                  <c:v>-9861</c:v>
                </c:pt>
                <c:pt idx="10">
                  <c:v>-10236</c:v>
                </c:pt>
                <c:pt idx="11">
                  <c:v>-10890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B5-485B-B315-D1FD9B65BD8B}"/>
            </c:ext>
          </c:extLst>
        </c:ser>
        <c:ser>
          <c:idx val="3"/>
          <c:order val="4"/>
          <c:tx>
            <c:strRef>
              <c:f>Sweden!$Y$35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Sweden!$Y$36:$Y$47</c:f>
              <c:numCache>
                <c:formatCode>General</c:formatCode>
                <c:ptCount val="12"/>
                <c:pt idx="0">
                  <c:v>0</c:v>
                </c:pt>
                <c:pt idx="1">
                  <c:v>-231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B5-485B-B315-D1FD9B65BD8B}"/>
            </c:ext>
          </c:extLst>
        </c:ser>
        <c:ser>
          <c:idx val="4"/>
          <c:order val="5"/>
          <c:tx>
            <c:strRef>
              <c:f>Sweden!$Z$35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Sweden!$Z$36:$Z$47</c:f>
              <c:numCache>
                <c:formatCode>General</c:formatCode>
                <c:ptCount val="12"/>
                <c:pt idx="0">
                  <c:v>312</c:v>
                </c:pt>
                <c:pt idx="1">
                  <c:v>0</c:v>
                </c:pt>
                <c:pt idx="2">
                  <c:v>170</c:v>
                </c:pt>
                <c:pt idx="3">
                  <c:v>301</c:v>
                </c:pt>
                <c:pt idx="4">
                  <c:v>373</c:v>
                </c:pt>
                <c:pt idx="5">
                  <c:v>415</c:v>
                </c:pt>
                <c:pt idx="6">
                  <c:v>772</c:v>
                </c:pt>
                <c:pt idx="7">
                  <c:v>1240</c:v>
                </c:pt>
                <c:pt idx="8">
                  <c:v>2150</c:v>
                </c:pt>
                <c:pt idx="9">
                  <c:v>2136</c:v>
                </c:pt>
                <c:pt idx="10">
                  <c:v>2079</c:v>
                </c:pt>
                <c:pt idx="11">
                  <c:v>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B5-485B-B315-D1FD9B65BD8B}"/>
            </c:ext>
          </c:extLst>
        </c:ser>
        <c:ser>
          <c:idx val="5"/>
          <c:order val="6"/>
          <c:tx>
            <c:strRef>
              <c:f>Sweden!$AA$35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Sweden!$AA$36:$AA$47</c:f>
              <c:numCache>
                <c:formatCode>General</c:formatCode>
                <c:ptCount val="12"/>
                <c:pt idx="0">
                  <c:v>381</c:v>
                </c:pt>
                <c:pt idx="1">
                  <c:v>5</c:v>
                </c:pt>
                <c:pt idx="2">
                  <c:v>104</c:v>
                </c:pt>
                <c:pt idx="3">
                  <c:v>589</c:v>
                </c:pt>
                <c:pt idx="4">
                  <c:v>784</c:v>
                </c:pt>
                <c:pt idx="5">
                  <c:v>85</c:v>
                </c:pt>
                <c:pt idx="6">
                  <c:v>2277</c:v>
                </c:pt>
                <c:pt idx="7">
                  <c:v>2157</c:v>
                </c:pt>
                <c:pt idx="8">
                  <c:v>3406</c:v>
                </c:pt>
                <c:pt idx="9">
                  <c:v>3535</c:v>
                </c:pt>
                <c:pt idx="10">
                  <c:v>3589</c:v>
                </c:pt>
                <c:pt idx="11">
                  <c:v>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B5-485B-B315-D1FD9B65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solidFill>
          <a:srgbClr val="FFCCFF">
            <a:alpha val="50196"/>
          </a:srgb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Portugal!$V$1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Portugal!$V$2:$V$13</c:f>
              <c:numCache>
                <c:formatCode>General</c:formatCode>
                <c:ptCount val="12"/>
                <c:pt idx="0">
                  <c:v>-786</c:v>
                </c:pt>
                <c:pt idx="1">
                  <c:v>-1058</c:v>
                </c:pt>
                <c:pt idx="2">
                  <c:v>-1353</c:v>
                </c:pt>
                <c:pt idx="3">
                  <c:v>-1958</c:v>
                </c:pt>
                <c:pt idx="4">
                  <c:v>-2244</c:v>
                </c:pt>
                <c:pt idx="5">
                  <c:v>-2331</c:v>
                </c:pt>
                <c:pt idx="6">
                  <c:v>-2735</c:v>
                </c:pt>
                <c:pt idx="7">
                  <c:v>-2570</c:v>
                </c:pt>
                <c:pt idx="8">
                  <c:v>-2751</c:v>
                </c:pt>
                <c:pt idx="9">
                  <c:v>-2947</c:v>
                </c:pt>
                <c:pt idx="10">
                  <c:v>-2828</c:v>
                </c:pt>
                <c:pt idx="11">
                  <c:v>-2783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6-4769-84F0-CBEF02DBDE27}"/>
            </c:ext>
          </c:extLst>
        </c:ser>
        <c:ser>
          <c:idx val="1"/>
          <c:order val="1"/>
          <c:tx>
            <c:strRef>
              <c:f>Portugal!$W$1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Portugal!$W$2:$W$13</c:f>
              <c:numCache>
                <c:formatCode>General</c:formatCode>
                <c:ptCount val="12"/>
                <c:pt idx="0">
                  <c:v>-1176</c:v>
                </c:pt>
                <c:pt idx="1">
                  <c:v>-1950</c:v>
                </c:pt>
                <c:pt idx="2">
                  <c:v>-2307</c:v>
                </c:pt>
                <c:pt idx="3">
                  <c:v>-2832</c:v>
                </c:pt>
                <c:pt idx="4">
                  <c:v>-3260</c:v>
                </c:pt>
                <c:pt idx="5">
                  <c:v>-3523</c:v>
                </c:pt>
                <c:pt idx="6">
                  <c:v>-4161</c:v>
                </c:pt>
                <c:pt idx="7">
                  <c:v>-4449</c:v>
                </c:pt>
                <c:pt idx="8">
                  <c:v>-5052</c:v>
                </c:pt>
                <c:pt idx="9">
                  <c:v>-5748</c:v>
                </c:pt>
                <c:pt idx="10">
                  <c:v>-6228</c:v>
                </c:pt>
                <c:pt idx="11">
                  <c:v>-6359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769-84F0-CBEF02DBDE27}"/>
            </c:ext>
          </c:extLst>
        </c:ser>
        <c:ser>
          <c:idx val="2"/>
          <c:order val="2"/>
          <c:tx>
            <c:strRef>
              <c:f>Portugal!$X$1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Portugal!$X$2:$X$13</c:f>
              <c:numCache>
                <c:formatCode>General</c:formatCode>
                <c:ptCount val="12"/>
                <c:pt idx="0">
                  <c:v>149</c:v>
                </c:pt>
                <c:pt idx="1">
                  <c:v>0</c:v>
                </c:pt>
                <c:pt idx="2">
                  <c:v>157</c:v>
                </c:pt>
                <c:pt idx="3">
                  <c:v>284</c:v>
                </c:pt>
                <c:pt idx="4">
                  <c:v>290</c:v>
                </c:pt>
                <c:pt idx="5">
                  <c:v>310</c:v>
                </c:pt>
                <c:pt idx="6">
                  <c:v>108</c:v>
                </c:pt>
                <c:pt idx="7">
                  <c:v>-115</c:v>
                </c:pt>
                <c:pt idx="8">
                  <c:v>-288</c:v>
                </c:pt>
                <c:pt idx="9">
                  <c:v>-431</c:v>
                </c:pt>
                <c:pt idx="10">
                  <c:v>-617</c:v>
                </c:pt>
                <c:pt idx="11">
                  <c:v>-1358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6-4769-84F0-CBEF02DBDE27}"/>
            </c:ext>
          </c:extLst>
        </c:ser>
        <c:ser>
          <c:idx val="3"/>
          <c:order val="3"/>
          <c:tx>
            <c:strRef>
              <c:f>Portugal!$Y$1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Portugal!$Y$2:$Y$13</c:f>
              <c:numCache>
                <c:formatCode>General</c:formatCode>
                <c:ptCount val="12"/>
                <c:pt idx="0">
                  <c:v>119</c:v>
                </c:pt>
                <c:pt idx="1">
                  <c:v>48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218</c:v>
                </c:pt>
                <c:pt idx="8">
                  <c:v>424</c:v>
                </c:pt>
                <c:pt idx="9">
                  <c:v>751</c:v>
                </c:pt>
                <c:pt idx="10">
                  <c:v>965</c:v>
                </c:pt>
                <c:pt idx="11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6-4769-84F0-CBEF02DBDE27}"/>
            </c:ext>
          </c:extLst>
        </c:ser>
        <c:ser>
          <c:idx val="4"/>
          <c:order val="4"/>
          <c:tx>
            <c:strRef>
              <c:f>Portugal!$Z$1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Portugal!$Z$2:$Z$13</c:f>
              <c:numCache>
                <c:formatCode>General</c:formatCode>
                <c:ptCount val="12"/>
                <c:pt idx="0">
                  <c:v>-10</c:v>
                </c:pt>
                <c:pt idx="1">
                  <c:v>-336</c:v>
                </c:pt>
                <c:pt idx="2">
                  <c:v>-550</c:v>
                </c:pt>
                <c:pt idx="3">
                  <c:v>-659</c:v>
                </c:pt>
                <c:pt idx="4">
                  <c:v>-372</c:v>
                </c:pt>
                <c:pt idx="5">
                  <c:v>-124</c:v>
                </c:pt>
                <c:pt idx="6">
                  <c:v>-417</c:v>
                </c:pt>
                <c:pt idx="7">
                  <c:v>0</c:v>
                </c:pt>
                <c:pt idx="8">
                  <c:v>0</c:v>
                </c:pt>
                <c:pt idx="9">
                  <c:v>332</c:v>
                </c:pt>
                <c:pt idx="10">
                  <c:v>626</c:v>
                </c:pt>
                <c:pt idx="11">
                  <c:v>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A6-4769-84F0-CBEF02DBDE27}"/>
            </c:ext>
          </c:extLst>
        </c:ser>
        <c:ser>
          <c:idx val="5"/>
          <c:order val="5"/>
          <c:tx>
            <c:strRef>
              <c:f>Portugal!$AA$1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Portugal!$AA$2:$AA$13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171</c:v>
                </c:pt>
                <c:pt idx="4">
                  <c:v>555</c:v>
                </c:pt>
                <c:pt idx="5">
                  <c:v>970</c:v>
                </c:pt>
                <c:pt idx="6">
                  <c:v>844</c:v>
                </c:pt>
                <c:pt idx="7">
                  <c:v>562</c:v>
                </c:pt>
                <c:pt idx="8">
                  <c:v>227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A6-4769-84F0-CBEF02DBDE27}"/>
            </c:ext>
          </c:extLst>
        </c:ser>
        <c:ser>
          <c:idx val="6"/>
          <c:order val="6"/>
          <c:tx>
            <c:strRef>
              <c:f>Portugal!$U$1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Portugal!$U$2:$U$13</c:f>
              <c:numCache>
                <c:formatCode>General</c:formatCode>
                <c:ptCount val="12"/>
                <c:pt idx="0">
                  <c:v>-33</c:v>
                </c:pt>
                <c:pt idx="1">
                  <c:v>-362</c:v>
                </c:pt>
                <c:pt idx="2">
                  <c:v>-378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A-46FE-8B11-6CD78D924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Portugal!$V$16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Portugal!$T$17:$T$28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Portugal!$V$17:$V$28</c:f>
              <c:numCache>
                <c:formatCode>General</c:formatCode>
                <c:ptCount val="12"/>
                <c:pt idx="0">
                  <c:v>-1167</c:v>
                </c:pt>
                <c:pt idx="1">
                  <c:v>-910</c:v>
                </c:pt>
                <c:pt idx="2">
                  <c:v>-312</c:v>
                </c:pt>
                <c:pt idx="3">
                  <c:v>639</c:v>
                </c:pt>
                <c:pt idx="4">
                  <c:v>1562</c:v>
                </c:pt>
                <c:pt idx="5">
                  <c:v>3323</c:v>
                </c:pt>
                <c:pt idx="6">
                  <c:v>6096</c:v>
                </c:pt>
                <c:pt idx="7">
                  <c:v>6350</c:v>
                </c:pt>
                <c:pt idx="8">
                  <c:v>7219</c:v>
                </c:pt>
                <c:pt idx="9">
                  <c:v>8129</c:v>
                </c:pt>
                <c:pt idx="10">
                  <c:v>9349</c:v>
                </c:pt>
                <c:pt idx="11">
                  <c:v>11770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E-48F2-99E6-2B666CE24E95}"/>
            </c:ext>
          </c:extLst>
        </c:ser>
        <c:ser>
          <c:idx val="1"/>
          <c:order val="1"/>
          <c:tx>
            <c:strRef>
              <c:f>Portugal!$W$16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Portugal!$T$17:$T$28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Portugal!$W$17:$W$28</c:f>
              <c:numCache>
                <c:formatCode>General</c:formatCode>
                <c:ptCount val="12"/>
                <c:pt idx="0">
                  <c:v>6747</c:v>
                </c:pt>
                <c:pt idx="1">
                  <c:v>9094</c:v>
                </c:pt>
                <c:pt idx="2">
                  <c:v>8499</c:v>
                </c:pt>
                <c:pt idx="3">
                  <c:v>7690</c:v>
                </c:pt>
                <c:pt idx="4">
                  <c:v>6855</c:v>
                </c:pt>
                <c:pt idx="5">
                  <c:v>6616</c:v>
                </c:pt>
                <c:pt idx="6">
                  <c:v>7460</c:v>
                </c:pt>
                <c:pt idx="7">
                  <c:v>7639</c:v>
                </c:pt>
                <c:pt idx="8">
                  <c:v>8340</c:v>
                </c:pt>
                <c:pt idx="9">
                  <c:v>9123</c:v>
                </c:pt>
                <c:pt idx="10">
                  <c:v>10551</c:v>
                </c:pt>
                <c:pt idx="11">
                  <c:v>12134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E-48F2-99E6-2B666CE24E95}"/>
            </c:ext>
          </c:extLst>
        </c:ser>
        <c:ser>
          <c:idx val="2"/>
          <c:order val="2"/>
          <c:tx>
            <c:strRef>
              <c:f>Portugal!$X$16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Portugal!$T$17:$T$28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Portugal!$X$17:$X$28</c:f>
              <c:numCache>
                <c:formatCode>General</c:formatCode>
                <c:ptCount val="12"/>
                <c:pt idx="0">
                  <c:v>-1060</c:v>
                </c:pt>
                <c:pt idx="1">
                  <c:v>-1599</c:v>
                </c:pt>
                <c:pt idx="2">
                  <c:v>-1188</c:v>
                </c:pt>
                <c:pt idx="3">
                  <c:v>0</c:v>
                </c:pt>
                <c:pt idx="4">
                  <c:v>134</c:v>
                </c:pt>
                <c:pt idx="5">
                  <c:v>247</c:v>
                </c:pt>
                <c:pt idx="6">
                  <c:v>2697</c:v>
                </c:pt>
                <c:pt idx="7">
                  <c:v>2625</c:v>
                </c:pt>
                <c:pt idx="8">
                  <c:v>3750</c:v>
                </c:pt>
                <c:pt idx="9">
                  <c:v>5031</c:v>
                </c:pt>
                <c:pt idx="10">
                  <c:v>7549</c:v>
                </c:pt>
                <c:pt idx="11">
                  <c:v>10669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EE-48F2-99E6-2B666CE24E95}"/>
            </c:ext>
          </c:extLst>
        </c:ser>
        <c:ser>
          <c:idx val="3"/>
          <c:order val="3"/>
          <c:tx>
            <c:strRef>
              <c:f>Portugal!$Y$16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Portugal!$T$17:$T$28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Portugal!$Y$17:$Y$28</c:f>
              <c:numCache>
                <c:formatCode>General</c:formatCode>
                <c:ptCount val="12"/>
                <c:pt idx="0">
                  <c:v>0</c:v>
                </c:pt>
                <c:pt idx="1">
                  <c:v>214</c:v>
                </c:pt>
                <c:pt idx="2">
                  <c:v>0</c:v>
                </c:pt>
                <c:pt idx="3">
                  <c:v>-150</c:v>
                </c:pt>
                <c:pt idx="4">
                  <c:v>-902</c:v>
                </c:pt>
                <c:pt idx="5">
                  <c:v>-1179</c:v>
                </c:pt>
                <c:pt idx="6">
                  <c:v>-902</c:v>
                </c:pt>
                <c:pt idx="7">
                  <c:v>-1640</c:v>
                </c:pt>
                <c:pt idx="8">
                  <c:v>-1452</c:v>
                </c:pt>
                <c:pt idx="9">
                  <c:v>-1265</c:v>
                </c:pt>
                <c:pt idx="10">
                  <c:v>-848</c:v>
                </c:pt>
                <c:pt idx="11">
                  <c:v>-708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E-48F2-99E6-2B666CE24E95}"/>
            </c:ext>
          </c:extLst>
        </c:ser>
        <c:ser>
          <c:idx val="4"/>
          <c:order val="4"/>
          <c:tx>
            <c:strRef>
              <c:f>Portugal!$Z$16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Portugal!$T$17:$T$28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Portugal!$Z$17:$Z$28</c:f>
              <c:numCache>
                <c:formatCode>General</c:formatCode>
                <c:ptCount val="12"/>
                <c:pt idx="0">
                  <c:v>-649</c:v>
                </c:pt>
                <c:pt idx="1">
                  <c:v>0</c:v>
                </c:pt>
                <c:pt idx="2">
                  <c:v>254</c:v>
                </c:pt>
                <c:pt idx="3">
                  <c:v>595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E-48F2-99E6-2B666CE24E95}"/>
            </c:ext>
          </c:extLst>
        </c:ser>
        <c:ser>
          <c:idx val="5"/>
          <c:order val="5"/>
          <c:tx>
            <c:strRef>
              <c:f>Portugal!$AA$16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Portugal!$T$17:$T$28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Portugal!$AA$17:$AA$28</c:f>
              <c:numCache>
                <c:formatCode>General</c:formatCode>
                <c:ptCount val="12"/>
                <c:pt idx="0">
                  <c:v>573</c:v>
                </c:pt>
                <c:pt idx="1">
                  <c:v>-232</c:v>
                </c:pt>
                <c:pt idx="2">
                  <c:v>-1087</c:v>
                </c:pt>
                <c:pt idx="3">
                  <c:v>-1954</c:v>
                </c:pt>
                <c:pt idx="4">
                  <c:v>-2977</c:v>
                </c:pt>
                <c:pt idx="5">
                  <c:v>-3210</c:v>
                </c:pt>
                <c:pt idx="6">
                  <c:v>-3238</c:v>
                </c:pt>
                <c:pt idx="7">
                  <c:v>-4306</c:v>
                </c:pt>
                <c:pt idx="8">
                  <c:v>-4429</c:v>
                </c:pt>
                <c:pt idx="9">
                  <c:v>-4408</c:v>
                </c:pt>
                <c:pt idx="10">
                  <c:v>-4508</c:v>
                </c:pt>
                <c:pt idx="11">
                  <c:v>-3293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EE-48F2-99E6-2B666CE2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Spain!$V$1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Spain!$V$2:$V$13</c:f>
              <c:numCache>
                <c:formatCode>General</c:formatCode>
                <c:ptCount val="12"/>
                <c:pt idx="0">
                  <c:v>-3170</c:v>
                </c:pt>
                <c:pt idx="1">
                  <c:v>-5575</c:v>
                </c:pt>
                <c:pt idx="2">
                  <c:v>-7638</c:v>
                </c:pt>
                <c:pt idx="3">
                  <c:v>-11006</c:v>
                </c:pt>
                <c:pt idx="4">
                  <c:v>-13765</c:v>
                </c:pt>
                <c:pt idx="5">
                  <c:v>-14989</c:v>
                </c:pt>
                <c:pt idx="6">
                  <c:v>-17506</c:v>
                </c:pt>
                <c:pt idx="7">
                  <c:v>-19329</c:v>
                </c:pt>
                <c:pt idx="8">
                  <c:v>-22157</c:v>
                </c:pt>
                <c:pt idx="9">
                  <c:v>-25949</c:v>
                </c:pt>
                <c:pt idx="10">
                  <c:v>-27158</c:v>
                </c:pt>
                <c:pt idx="11">
                  <c:v>-28855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2-496B-B1F2-48A046CD0A7B}"/>
            </c:ext>
          </c:extLst>
        </c:ser>
        <c:ser>
          <c:idx val="1"/>
          <c:order val="1"/>
          <c:tx>
            <c:strRef>
              <c:f>Spain!$W$1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Spain!$W$2:$W$13</c:f>
              <c:numCache>
                <c:formatCode>General</c:formatCode>
                <c:ptCount val="12"/>
                <c:pt idx="0">
                  <c:v>-6987</c:v>
                </c:pt>
                <c:pt idx="1">
                  <c:v>-9931</c:v>
                </c:pt>
                <c:pt idx="2">
                  <c:v>-10272</c:v>
                </c:pt>
                <c:pt idx="3">
                  <c:v>-11785</c:v>
                </c:pt>
                <c:pt idx="4">
                  <c:v>-13948</c:v>
                </c:pt>
                <c:pt idx="5">
                  <c:v>-14923</c:v>
                </c:pt>
                <c:pt idx="6">
                  <c:v>-15769</c:v>
                </c:pt>
                <c:pt idx="7">
                  <c:v>-17330</c:v>
                </c:pt>
                <c:pt idx="8">
                  <c:v>-18239</c:v>
                </c:pt>
                <c:pt idx="9">
                  <c:v>-20059</c:v>
                </c:pt>
                <c:pt idx="10">
                  <c:v>-21260</c:v>
                </c:pt>
                <c:pt idx="11">
                  <c:v>-21924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2-496B-B1F2-48A046CD0A7B}"/>
            </c:ext>
          </c:extLst>
        </c:ser>
        <c:ser>
          <c:idx val="2"/>
          <c:order val="2"/>
          <c:tx>
            <c:strRef>
              <c:f>Spain!$X$1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Spain!$X$2:$X$13</c:f>
              <c:numCache>
                <c:formatCode>General</c:formatCode>
                <c:ptCount val="12"/>
                <c:pt idx="0">
                  <c:v>-544</c:v>
                </c:pt>
                <c:pt idx="1">
                  <c:v>-1025</c:v>
                </c:pt>
                <c:pt idx="2">
                  <c:v>-1095</c:v>
                </c:pt>
                <c:pt idx="3">
                  <c:v>-2657</c:v>
                </c:pt>
                <c:pt idx="4">
                  <c:v>-3946</c:v>
                </c:pt>
                <c:pt idx="5">
                  <c:v>-4207</c:v>
                </c:pt>
                <c:pt idx="6">
                  <c:v>-5534</c:v>
                </c:pt>
                <c:pt idx="7">
                  <c:v>-7061</c:v>
                </c:pt>
                <c:pt idx="8">
                  <c:v>-7856</c:v>
                </c:pt>
                <c:pt idx="9">
                  <c:v>-9490</c:v>
                </c:pt>
                <c:pt idx="10">
                  <c:v>-12373</c:v>
                </c:pt>
                <c:pt idx="11">
                  <c:v>-18112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72-496B-B1F2-48A046CD0A7B}"/>
            </c:ext>
          </c:extLst>
        </c:ser>
        <c:ser>
          <c:idx val="3"/>
          <c:order val="3"/>
          <c:tx>
            <c:strRef>
              <c:f>Spain!$Y$1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72-496B-B1F2-48A046CD0A7B}"/>
            </c:ext>
          </c:extLst>
        </c:ser>
        <c:ser>
          <c:idx val="4"/>
          <c:order val="4"/>
          <c:tx>
            <c:strRef>
              <c:f>Spain!$Z$1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Spain!$Z$2:$Z$13</c:f>
              <c:numCache>
                <c:formatCode>General</c:formatCode>
                <c:ptCount val="12"/>
                <c:pt idx="0">
                  <c:v>756</c:v>
                </c:pt>
                <c:pt idx="1">
                  <c:v>1518</c:v>
                </c:pt>
                <c:pt idx="2">
                  <c:v>2391</c:v>
                </c:pt>
                <c:pt idx="3">
                  <c:v>2913</c:v>
                </c:pt>
                <c:pt idx="4">
                  <c:v>4087</c:v>
                </c:pt>
                <c:pt idx="5">
                  <c:v>5992</c:v>
                </c:pt>
                <c:pt idx="6">
                  <c:v>7005</c:v>
                </c:pt>
                <c:pt idx="7">
                  <c:v>8731</c:v>
                </c:pt>
                <c:pt idx="8">
                  <c:v>8872</c:v>
                </c:pt>
                <c:pt idx="9">
                  <c:v>9850</c:v>
                </c:pt>
                <c:pt idx="10">
                  <c:v>10786</c:v>
                </c:pt>
                <c:pt idx="11">
                  <c:v>12080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72-496B-B1F2-48A046CD0A7B}"/>
            </c:ext>
          </c:extLst>
        </c:ser>
        <c:ser>
          <c:idx val="5"/>
          <c:order val="5"/>
          <c:tx>
            <c:strRef>
              <c:f>Spain!$AA$1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Spain!$AA$2:$AA$13</c:f>
              <c:numCache>
                <c:formatCode>General</c:formatCode>
                <c:ptCount val="12"/>
                <c:pt idx="0">
                  <c:v>1683</c:v>
                </c:pt>
                <c:pt idx="1">
                  <c:v>4006</c:v>
                </c:pt>
                <c:pt idx="2">
                  <c:v>7379</c:v>
                </c:pt>
                <c:pt idx="3">
                  <c:v>9199</c:v>
                </c:pt>
                <c:pt idx="4">
                  <c:v>12069</c:v>
                </c:pt>
                <c:pt idx="5">
                  <c:v>15527</c:v>
                </c:pt>
                <c:pt idx="6">
                  <c:v>18059</c:v>
                </c:pt>
                <c:pt idx="7">
                  <c:v>20814</c:v>
                </c:pt>
                <c:pt idx="8">
                  <c:v>23297</c:v>
                </c:pt>
                <c:pt idx="9">
                  <c:v>26305</c:v>
                </c:pt>
                <c:pt idx="10">
                  <c:v>29870</c:v>
                </c:pt>
                <c:pt idx="11">
                  <c:v>32518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2-496B-B1F2-48A046CD0A7B}"/>
            </c:ext>
          </c:extLst>
        </c:ser>
        <c:ser>
          <c:idx val="6"/>
          <c:order val="6"/>
          <c:tx>
            <c:strRef>
              <c:f>Spain!$U$1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Spain!$U$2:$U$13</c:f>
              <c:numCache>
                <c:formatCode>General</c:formatCode>
                <c:ptCount val="12"/>
                <c:pt idx="0">
                  <c:v>-3849</c:v>
                </c:pt>
                <c:pt idx="1">
                  <c:v>-6524</c:v>
                </c:pt>
                <c:pt idx="2">
                  <c:v>-9213</c:v>
                </c:pt>
                <c:pt idx="3">
                  <c:v>-12852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2-4D45-A91F-7D4B6A26E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Netherlands!$V$1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Netherlands!$V$2:$V$13</c:f>
              <c:numCache>
                <c:formatCode>General</c:formatCode>
                <c:ptCount val="12"/>
                <c:pt idx="0">
                  <c:v>-93</c:v>
                </c:pt>
                <c:pt idx="1">
                  <c:v>46</c:v>
                </c:pt>
                <c:pt idx="2">
                  <c:v>-113</c:v>
                </c:pt>
                <c:pt idx="3">
                  <c:v>-694</c:v>
                </c:pt>
                <c:pt idx="4">
                  <c:v>-898</c:v>
                </c:pt>
                <c:pt idx="5">
                  <c:v>-1038</c:v>
                </c:pt>
                <c:pt idx="6">
                  <c:v>-1357</c:v>
                </c:pt>
                <c:pt idx="7">
                  <c:v>-1499</c:v>
                </c:pt>
                <c:pt idx="8">
                  <c:v>-1155</c:v>
                </c:pt>
                <c:pt idx="9">
                  <c:v>-1351</c:v>
                </c:pt>
                <c:pt idx="10">
                  <c:v>-2169</c:v>
                </c:pt>
                <c:pt idx="11">
                  <c:v>-2789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0-4D37-9C68-40B58ACFC441}"/>
            </c:ext>
          </c:extLst>
        </c:ser>
        <c:ser>
          <c:idx val="1"/>
          <c:order val="1"/>
          <c:tx>
            <c:strRef>
              <c:f>Netherlands!$W$1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Netherlands!$W$2:$W$13</c:f>
              <c:numCache>
                <c:formatCode>General</c:formatCode>
                <c:ptCount val="12"/>
                <c:pt idx="0">
                  <c:v>-147</c:v>
                </c:pt>
                <c:pt idx="1">
                  <c:v>758</c:v>
                </c:pt>
                <c:pt idx="2">
                  <c:v>1967</c:v>
                </c:pt>
                <c:pt idx="3">
                  <c:v>3071</c:v>
                </c:pt>
                <c:pt idx="4">
                  <c:v>3705</c:v>
                </c:pt>
                <c:pt idx="5">
                  <c:v>4331</c:v>
                </c:pt>
                <c:pt idx="6">
                  <c:v>5282</c:v>
                </c:pt>
                <c:pt idx="7">
                  <c:v>5895</c:v>
                </c:pt>
                <c:pt idx="8">
                  <c:v>7295</c:v>
                </c:pt>
                <c:pt idx="9">
                  <c:v>8373</c:v>
                </c:pt>
                <c:pt idx="10">
                  <c:v>9051</c:v>
                </c:pt>
                <c:pt idx="11">
                  <c:v>9761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0-4D37-9C68-40B58ACFC441}"/>
            </c:ext>
          </c:extLst>
        </c:ser>
        <c:ser>
          <c:idx val="2"/>
          <c:order val="2"/>
          <c:tx>
            <c:strRef>
              <c:f>Netherlands!$X$1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Netherlands!$X$2:$X$13</c:f>
              <c:numCache>
                <c:formatCode>General</c:formatCode>
                <c:ptCount val="12"/>
                <c:pt idx="0">
                  <c:v>-15</c:v>
                </c:pt>
                <c:pt idx="1">
                  <c:v>315</c:v>
                </c:pt>
                <c:pt idx="2">
                  <c:v>175</c:v>
                </c:pt>
                <c:pt idx="3">
                  <c:v>137</c:v>
                </c:pt>
                <c:pt idx="4">
                  <c:v>-244</c:v>
                </c:pt>
                <c:pt idx="5">
                  <c:v>-523</c:v>
                </c:pt>
                <c:pt idx="6">
                  <c:v>-55</c:v>
                </c:pt>
                <c:pt idx="7">
                  <c:v>-290</c:v>
                </c:pt>
                <c:pt idx="8">
                  <c:v>-149</c:v>
                </c:pt>
                <c:pt idx="9">
                  <c:v>-276</c:v>
                </c:pt>
                <c:pt idx="10">
                  <c:v>-719</c:v>
                </c:pt>
                <c:pt idx="11">
                  <c:v>-999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70-4D37-9C68-40B58ACFC441}"/>
            </c:ext>
          </c:extLst>
        </c:ser>
        <c:ser>
          <c:idx val="3"/>
          <c:order val="3"/>
          <c:tx>
            <c:strRef>
              <c:f>Netherlands!$Y$1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Netherlands!$Y$2:$Y$13</c:f>
              <c:numCache>
                <c:formatCode>General</c:formatCode>
                <c:ptCount val="12"/>
                <c:pt idx="0">
                  <c:v>92</c:v>
                </c:pt>
                <c:pt idx="1">
                  <c:v>-334</c:v>
                </c:pt>
                <c:pt idx="2">
                  <c:v>-481</c:v>
                </c:pt>
                <c:pt idx="3">
                  <c:v>-177</c:v>
                </c:pt>
                <c:pt idx="4">
                  <c:v>0</c:v>
                </c:pt>
                <c:pt idx="5">
                  <c:v>26</c:v>
                </c:pt>
                <c:pt idx="6">
                  <c:v>345</c:v>
                </c:pt>
                <c:pt idx="7">
                  <c:v>442</c:v>
                </c:pt>
                <c:pt idx="8">
                  <c:v>749</c:v>
                </c:pt>
                <c:pt idx="9">
                  <c:v>823</c:v>
                </c:pt>
                <c:pt idx="10">
                  <c:v>511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70-4D37-9C68-40B58ACFC441}"/>
            </c:ext>
          </c:extLst>
        </c:ser>
        <c:ser>
          <c:idx val="4"/>
          <c:order val="4"/>
          <c:tx>
            <c:strRef>
              <c:f>Netherlands!$Z$1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Netherlands!$Z$2:$Z$13</c:f>
              <c:numCache>
                <c:formatCode>General</c:formatCode>
                <c:ptCount val="12"/>
                <c:pt idx="0">
                  <c:v>11</c:v>
                </c:pt>
                <c:pt idx="1">
                  <c:v>-295</c:v>
                </c:pt>
                <c:pt idx="2">
                  <c:v>-576</c:v>
                </c:pt>
                <c:pt idx="3">
                  <c:v>-572</c:v>
                </c:pt>
                <c:pt idx="4">
                  <c:v>-125</c:v>
                </c:pt>
                <c:pt idx="5">
                  <c:v>-140</c:v>
                </c:pt>
                <c:pt idx="6">
                  <c:v>0</c:v>
                </c:pt>
                <c:pt idx="7">
                  <c:v>-213</c:v>
                </c:pt>
                <c:pt idx="8">
                  <c:v>-83</c:v>
                </c:pt>
                <c:pt idx="9">
                  <c:v>-294</c:v>
                </c:pt>
                <c:pt idx="10">
                  <c:v>-711</c:v>
                </c:pt>
                <c:pt idx="11">
                  <c:v>-1155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70-4D37-9C68-40B58ACFC441}"/>
            </c:ext>
          </c:extLst>
        </c:ser>
        <c:ser>
          <c:idx val="5"/>
          <c:order val="5"/>
          <c:tx>
            <c:strRef>
              <c:f>Netherlands!$AA$1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195</c:v>
                </c:pt>
                <c:pt idx="5">
                  <c:v>0</c:v>
                </c:pt>
                <c:pt idx="6">
                  <c:v>-114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70-4D37-9C68-40B58ACFC441}"/>
            </c:ext>
          </c:extLst>
        </c:ser>
        <c:ser>
          <c:idx val="6"/>
          <c:order val="6"/>
          <c:tx>
            <c:strRef>
              <c:f>Netherlands!$U$1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Netherlands!$U$2:$U$13</c:f>
              <c:numCache>
                <c:formatCode>General</c:formatCode>
                <c:ptCount val="12"/>
                <c:pt idx="0">
                  <c:v>-924</c:v>
                </c:pt>
                <c:pt idx="1">
                  <c:v>-1341</c:v>
                </c:pt>
                <c:pt idx="2">
                  <c:v>-1368</c:v>
                </c:pt>
                <c:pt idx="3">
                  <c:v>-1968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7-4ECD-81B9-8E9B756E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Netherlands!$V$16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Netherlands!$V$17:$V$28</c:f>
              <c:numCache>
                <c:formatCode>General</c:formatCode>
                <c:ptCount val="12"/>
                <c:pt idx="0">
                  <c:v>-416</c:v>
                </c:pt>
                <c:pt idx="1">
                  <c:v>-1631</c:v>
                </c:pt>
                <c:pt idx="2">
                  <c:v>-134</c:v>
                </c:pt>
                <c:pt idx="3">
                  <c:v>-139</c:v>
                </c:pt>
                <c:pt idx="4">
                  <c:v>1521</c:v>
                </c:pt>
                <c:pt idx="5">
                  <c:v>3298</c:v>
                </c:pt>
                <c:pt idx="6">
                  <c:v>4882</c:v>
                </c:pt>
                <c:pt idx="7">
                  <c:v>6480</c:v>
                </c:pt>
                <c:pt idx="8">
                  <c:v>8002</c:v>
                </c:pt>
                <c:pt idx="9">
                  <c:v>10483</c:v>
                </c:pt>
                <c:pt idx="10">
                  <c:v>12389</c:v>
                </c:pt>
                <c:pt idx="11">
                  <c:v>16574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2-4FFE-B0F0-DA99C7FB031A}"/>
            </c:ext>
          </c:extLst>
        </c:ser>
        <c:ser>
          <c:idx val="1"/>
          <c:order val="1"/>
          <c:tx>
            <c:strRef>
              <c:f>Netherlands!$W$16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Netherlands!$W$17:$W$28</c:f>
              <c:numCache>
                <c:formatCode>General</c:formatCode>
                <c:ptCount val="12"/>
                <c:pt idx="0">
                  <c:v>2450</c:v>
                </c:pt>
                <c:pt idx="1">
                  <c:v>1938</c:v>
                </c:pt>
                <c:pt idx="2">
                  <c:v>1803</c:v>
                </c:pt>
                <c:pt idx="3">
                  <c:v>781</c:v>
                </c:pt>
                <c:pt idx="4">
                  <c:v>2093</c:v>
                </c:pt>
                <c:pt idx="5">
                  <c:v>3050</c:v>
                </c:pt>
                <c:pt idx="6">
                  <c:v>3643</c:v>
                </c:pt>
                <c:pt idx="7">
                  <c:v>4657</c:v>
                </c:pt>
                <c:pt idx="8">
                  <c:v>6130</c:v>
                </c:pt>
                <c:pt idx="9">
                  <c:v>8091</c:v>
                </c:pt>
                <c:pt idx="10">
                  <c:v>12734</c:v>
                </c:pt>
                <c:pt idx="11">
                  <c:v>17609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2-4FFE-B0F0-DA99C7FB031A}"/>
            </c:ext>
          </c:extLst>
        </c:ser>
        <c:ser>
          <c:idx val="2"/>
          <c:order val="2"/>
          <c:tx>
            <c:strRef>
              <c:f>Netherlands!$X$16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Netherlands!$X$17:$X$28</c:f>
              <c:numCache>
                <c:formatCode>General</c:formatCode>
                <c:ptCount val="12"/>
                <c:pt idx="0">
                  <c:v>-746</c:v>
                </c:pt>
                <c:pt idx="1">
                  <c:v>-2305</c:v>
                </c:pt>
                <c:pt idx="2">
                  <c:v>0</c:v>
                </c:pt>
                <c:pt idx="3">
                  <c:v>4321</c:v>
                </c:pt>
                <c:pt idx="4">
                  <c:v>5150</c:v>
                </c:pt>
                <c:pt idx="5">
                  <c:v>5380</c:v>
                </c:pt>
                <c:pt idx="6">
                  <c:v>4993</c:v>
                </c:pt>
                <c:pt idx="7">
                  <c:v>5806</c:v>
                </c:pt>
                <c:pt idx="8">
                  <c:v>6475</c:v>
                </c:pt>
                <c:pt idx="9">
                  <c:v>8899</c:v>
                </c:pt>
                <c:pt idx="10">
                  <c:v>11685</c:v>
                </c:pt>
                <c:pt idx="11">
                  <c:v>15315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62-4FFE-B0F0-DA99C7FB031A}"/>
            </c:ext>
          </c:extLst>
        </c:ser>
        <c:ser>
          <c:idx val="3"/>
          <c:order val="3"/>
          <c:tx>
            <c:strRef>
              <c:f>Netherlands!$Y$16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Netherlands!$Y$17:$Y$28</c:f>
              <c:numCache>
                <c:formatCode>General</c:formatCode>
                <c:ptCount val="12"/>
                <c:pt idx="0">
                  <c:v>-859</c:v>
                </c:pt>
                <c:pt idx="1">
                  <c:v>-2555</c:v>
                </c:pt>
                <c:pt idx="2">
                  <c:v>-2730</c:v>
                </c:pt>
                <c:pt idx="3">
                  <c:v>-4692</c:v>
                </c:pt>
                <c:pt idx="4">
                  <c:v>-4078</c:v>
                </c:pt>
                <c:pt idx="5">
                  <c:v>-3643</c:v>
                </c:pt>
                <c:pt idx="6">
                  <c:v>-3343</c:v>
                </c:pt>
                <c:pt idx="7">
                  <c:v>-3325</c:v>
                </c:pt>
                <c:pt idx="8">
                  <c:v>-3294</c:v>
                </c:pt>
                <c:pt idx="9">
                  <c:v>-2912</c:v>
                </c:pt>
                <c:pt idx="10">
                  <c:v>-2034</c:v>
                </c:pt>
                <c:pt idx="11">
                  <c:v>-1478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62-4FFE-B0F0-DA99C7FB031A}"/>
            </c:ext>
          </c:extLst>
        </c:ser>
        <c:ser>
          <c:idx val="4"/>
          <c:order val="4"/>
          <c:tx>
            <c:strRef>
              <c:f>Netherlands!$Z$16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Netherlands!$Z$17:$Z$28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2400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62-4FFE-B0F0-DA99C7FB031A}"/>
            </c:ext>
          </c:extLst>
        </c:ser>
        <c:ser>
          <c:idx val="5"/>
          <c:order val="5"/>
          <c:tx>
            <c:strRef>
              <c:f>Netherlands!$AA$16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Netherlands!$AA$17:$AA$28</c:f>
              <c:numCache>
                <c:formatCode>General</c:formatCode>
                <c:ptCount val="12"/>
                <c:pt idx="0">
                  <c:v>957</c:v>
                </c:pt>
                <c:pt idx="1">
                  <c:v>145</c:v>
                </c:pt>
                <c:pt idx="2">
                  <c:v>-750</c:v>
                </c:pt>
                <c:pt idx="3">
                  <c:v>-3506</c:v>
                </c:pt>
                <c:pt idx="4">
                  <c:v>-2987</c:v>
                </c:pt>
                <c:pt idx="5">
                  <c:v>-2837</c:v>
                </c:pt>
                <c:pt idx="6">
                  <c:v>-3316</c:v>
                </c:pt>
                <c:pt idx="7">
                  <c:v>-3675</c:v>
                </c:pt>
                <c:pt idx="8">
                  <c:v>-3524</c:v>
                </c:pt>
                <c:pt idx="9">
                  <c:v>-3825</c:v>
                </c:pt>
                <c:pt idx="10">
                  <c:v>-3717</c:v>
                </c:pt>
                <c:pt idx="11">
                  <c:v>-3149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62-4FFE-B0F0-DA99C7FB0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Belgium!$V$1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Belgium!$V$2:$V$13</c:f>
              <c:numCache>
                <c:formatCode>General</c:formatCode>
                <c:ptCount val="12"/>
                <c:pt idx="0">
                  <c:v>-320</c:v>
                </c:pt>
                <c:pt idx="1">
                  <c:v>-24</c:v>
                </c:pt>
                <c:pt idx="2">
                  <c:v>-11</c:v>
                </c:pt>
                <c:pt idx="3">
                  <c:v>-319</c:v>
                </c:pt>
                <c:pt idx="4">
                  <c:v>-463</c:v>
                </c:pt>
                <c:pt idx="5">
                  <c:v>-622</c:v>
                </c:pt>
                <c:pt idx="6">
                  <c:v>-1390</c:v>
                </c:pt>
                <c:pt idx="7">
                  <c:v>-1785</c:v>
                </c:pt>
                <c:pt idx="8">
                  <c:v>-1989</c:v>
                </c:pt>
                <c:pt idx="9">
                  <c:v>-2714</c:v>
                </c:pt>
                <c:pt idx="10">
                  <c:v>-3385</c:v>
                </c:pt>
                <c:pt idx="11">
                  <c:v>-4207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5-42B5-B9DE-26C192123B33}"/>
            </c:ext>
          </c:extLst>
        </c:ser>
        <c:ser>
          <c:idx val="1"/>
          <c:order val="1"/>
          <c:tx>
            <c:strRef>
              <c:f>Belgium!$W$1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Belgium!$W$2:$W$13</c:f>
              <c:numCache>
                <c:formatCode>General</c:formatCode>
                <c:ptCount val="12"/>
                <c:pt idx="0">
                  <c:v>-1110</c:v>
                </c:pt>
                <c:pt idx="1">
                  <c:v>-1039</c:v>
                </c:pt>
                <c:pt idx="2">
                  <c:v>-675</c:v>
                </c:pt>
                <c:pt idx="3">
                  <c:v>-513</c:v>
                </c:pt>
                <c:pt idx="4">
                  <c:v>-890</c:v>
                </c:pt>
                <c:pt idx="5">
                  <c:v>-791</c:v>
                </c:pt>
                <c:pt idx="6">
                  <c:v>-1034</c:v>
                </c:pt>
                <c:pt idx="7">
                  <c:v>-954</c:v>
                </c:pt>
                <c:pt idx="8">
                  <c:v>-302</c:v>
                </c:pt>
                <c:pt idx="9">
                  <c:v>-64</c:v>
                </c:pt>
                <c:pt idx="10">
                  <c:v>0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5-42B5-B9DE-26C192123B33}"/>
            </c:ext>
          </c:extLst>
        </c:ser>
        <c:ser>
          <c:idx val="2"/>
          <c:order val="2"/>
          <c:tx>
            <c:strRef>
              <c:f>Belgium!$X$1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Belgium!$X$2:$X$13</c:f>
              <c:numCache>
                <c:formatCode>General</c:formatCode>
                <c:ptCount val="12"/>
                <c:pt idx="0">
                  <c:v>-98</c:v>
                </c:pt>
                <c:pt idx="1">
                  <c:v>-32</c:v>
                </c:pt>
                <c:pt idx="2">
                  <c:v>29</c:v>
                </c:pt>
                <c:pt idx="3">
                  <c:v>0</c:v>
                </c:pt>
                <c:pt idx="4">
                  <c:v>-411</c:v>
                </c:pt>
                <c:pt idx="5">
                  <c:v>-506</c:v>
                </c:pt>
                <c:pt idx="6">
                  <c:v>-856</c:v>
                </c:pt>
                <c:pt idx="7">
                  <c:v>-1328</c:v>
                </c:pt>
                <c:pt idx="8">
                  <c:v>-1558</c:v>
                </c:pt>
                <c:pt idx="9">
                  <c:v>-2080</c:v>
                </c:pt>
                <c:pt idx="10">
                  <c:v>-2911</c:v>
                </c:pt>
                <c:pt idx="11">
                  <c:v>-4061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5-42B5-B9DE-26C192123B33}"/>
            </c:ext>
          </c:extLst>
        </c:ser>
        <c:ser>
          <c:idx val="3"/>
          <c:order val="3"/>
          <c:tx>
            <c:strRef>
              <c:f>Belgium!$Y$1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Belgium!$Y$2:$Y$13</c:f>
              <c:numCache>
                <c:formatCode>General</c:formatCode>
                <c:ptCount val="12"/>
                <c:pt idx="0">
                  <c:v>180</c:v>
                </c:pt>
                <c:pt idx="1">
                  <c:v>346</c:v>
                </c:pt>
                <c:pt idx="2">
                  <c:v>-33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-230</c:v>
                </c:pt>
                <c:pt idx="11">
                  <c:v>-697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5-42B5-B9DE-26C192123B33}"/>
            </c:ext>
          </c:extLst>
        </c:ser>
        <c:ser>
          <c:idx val="4"/>
          <c:order val="4"/>
          <c:tx>
            <c:strRef>
              <c:f>Belgium!$Z$1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-88</c:v>
                </c:pt>
                <c:pt idx="4">
                  <c:v>123</c:v>
                </c:pt>
                <c:pt idx="5">
                  <c:v>283</c:v>
                </c:pt>
                <c:pt idx="6">
                  <c:v>114</c:v>
                </c:pt>
                <c:pt idx="7">
                  <c:v>428</c:v>
                </c:pt>
                <c:pt idx="8">
                  <c:v>371</c:v>
                </c:pt>
                <c:pt idx="9">
                  <c:v>471</c:v>
                </c:pt>
                <c:pt idx="10">
                  <c:v>336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5-42B5-B9DE-26C192123B33}"/>
            </c:ext>
          </c:extLst>
        </c:ser>
        <c:ser>
          <c:idx val="5"/>
          <c:order val="5"/>
          <c:tx>
            <c:strRef>
              <c:f>Belgium!$AA$1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Belgium!$AA$2:$AA$13</c:f>
              <c:numCache>
                <c:formatCode>General</c:formatCode>
                <c:ptCount val="12"/>
                <c:pt idx="0">
                  <c:v>77</c:v>
                </c:pt>
                <c:pt idx="1">
                  <c:v>648</c:v>
                </c:pt>
                <c:pt idx="2">
                  <c:v>661</c:v>
                </c:pt>
                <c:pt idx="3">
                  <c:v>619</c:v>
                </c:pt>
                <c:pt idx="4">
                  <c:v>805</c:v>
                </c:pt>
                <c:pt idx="5">
                  <c:v>832</c:v>
                </c:pt>
                <c:pt idx="6">
                  <c:v>366</c:v>
                </c:pt>
                <c:pt idx="7">
                  <c:v>850</c:v>
                </c:pt>
                <c:pt idx="8">
                  <c:v>1120</c:v>
                </c:pt>
                <c:pt idx="9">
                  <c:v>1393</c:v>
                </c:pt>
                <c:pt idx="10">
                  <c:v>1293</c:v>
                </c:pt>
                <c:pt idx="11">
                  <c:v>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B5-42B5-B9DE-26C192123B33}"/>
            </c:ext>
          </c:extLst>
        </c:ser>
        <c:ser>
          <c:idx val="6"/>
          <c:order val="6"/>
          <c:tx>
            <c:strRef>
              <c:f>Belgium!$U$1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Belgium!$U$2:$U$13</c:f>
              <c:numCache>
                <c:formatCode>General</c:formatCode>
                <c:ptCount val="12"/>
                <c:pt idx="0">
                  <c:v>-562</c:v>
                </c:pt>
                <c:pt idx="1">
                  <c:v>-657</c:v>
                </c:pt>
                <c:pt idx="2">
                  <c:v>-831</c:v>
                </c:pt>
                <c:pt idx="3">
                  <c:v>-1395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A-49C5-BB07-577D8C0C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Belgium!$V$16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Belgium!$T$17:$T$28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Belgium!$V$17:$V$28</c:f>
              <c:numCache>
                <c:formatCode>General</c:formatCode>
                <c:ptCount val="12"/>
                <c:pt idx="0">
                  <c:v>9</c:v>
                </c:pt>
                <c:pt idx="1">
                  <c:v>689</c:v>
                </c:pt>
                <c:pt idx="2">
                  <c:v>645</c:v>
                </c:pt>
                <c:pt idx="3">
                  <c:v>2057</c:v>
                </c:pt>
                <c:pt idx="4">
                  <c:v>2379</c:v>
                </c:pt>
                <c:pt idx="5">
                  <c:v>2829</c:v>
                </c:pt>
                <c:pt idx="6">
                  <c:v>3091</c:v>
                </c:pt>
                <c:pt idx="7">
                  <c:v>4045</c:v>
                </c:pt>
                <c:pt idx="8">
                  <c:v>4659</c:v>
                </c:pt>
                <c:pt idx="9">
                  <c:v>5403</c:v>
                </c:pt>
                <c:pt idx="10">
                  <c:v>5542</c:v>
                </c:pt>
                <c:pt idx="11">
                  <c:v>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8-4F58-8DF0-92493B735A5F}"/>
            </c:ext>
          </c:extLst>
        </c:ser>
        <c:ser>
          <c:idx val="1"/>
          <c:order val="1"/>
          <c:tx>
            <c:strRef>
              <c:f>Belgium!$W$16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Belgium!$T$17:$T$28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Belgium!$W$17:$W$28</c:f>
              <c:numCache>
                <c:formatCode>General</c:formatCode>
                <c:ptCount val="12"/>
                <c:pt idx="0">
                  <c:v>230</c:v>
                </c:pt>
                <c:pt idx="1">
                  <c:v>0</c:v>
                </c:pt>
                <c:pt idx="2">
                  <c:v>-1233</c:v>
                </c:pt>
                <c:pt idx="3">
                  <c:v>-666</c:v>
                </c:pt>
                <c:pt idx="4">
                  <c:v>-294</c:v>
                </c:pt>
                <c:pt idx="5">
                  <c:v>-7755</c:v>
                </c:pt>
                <c:pt idx="6">
                  <c:v>-8043</c:v>
                </c:pt>
                <c:pt idx="7">
                  <c:v>-8011</c:v>
                </c:pt>
                <c:pt idx="8">
                  <c:v>-7705</c:v>
                </c:pt>
                <c:pt idx="9">
                  <c:v>-6821</c:v>
                </c:pt>
                <c:pt idx="10">
                  <c:v>-5384</c:v>
                </c:pt>
                <c:pt idx="11">
                  <c:v>-3789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8-4F58-8DF0-92493B735A5F}"/>
            </c:ext>
          </c:extLst>
        </c:ser>
        <c:ser>
          <c:idx val="2"/>
          <c:order val="2"/>
          <c:tx>
            <c:strRef>
              <c:f>Belgium!$X$16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Belgium!$T$17:$T$28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Belgium!$X$17:$X$28</c:f>
              <c:numCache>
                <c:formatCode>General</c:formatCode>
                <c:ptCount val="12"/>
                <c:pt idx="0">
                  <c:v>-251</c:v>
                </c:pt>
                <c:pt idx="1">
                  <c:v>-46</c:v>
                </c:pt>
                <c:pt idx="2">
                  <c:v>958</c:v>
                </c:pt>
                <c:pt idx="3">
                  <c:v>7506</c:v>
                </c:pt>
                <c:pt idx="4">
                  <c:v>8126</c:v>
                </c:pt>
                <c:pt idx="5">
                  <c:v>7842</c:v>
                </c:pt>
                <c:pt idx="6">
                  <c:v>7091</c:v>
                </c:pt>
                <c:pt idx="7">
                  <c:v>8696</c:v>
                </c:pt>
                <c:pt idx="8">
                  <c:v>8882</c:v>
                </c:pt>
                <c:pt idx="9">
                  <c:v>10746</c:v>
                </c:pt>
                <c:pt idx="10">
                  <c:v>15914</c:v>
                </c:pt>
                <c:pt idx="11">
                  <c:v>18105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8-4F58-8DF0-92493B735A5F}"/>
            </c:ext>
          </c:extLst>
        </c:ser>
        <c:ser>
          <c:idx val="3"/>
          <c:order val="3"/>
          <c:tx>
            <c:strRef>
              <c:f>Belgium!$Y$16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Belgium!$T$17:$T$28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Belgium!$Y$17:$Y$28</c:f>
              <c:numCache>
                <c:formatCode>General</c:formatCode>
                <c:ptCount val="12"/>
                <c:pt idx="0">
                  <c:v>0</c:v>
                </c:pt>
                <c:pt idx="1">
                  <c:v>584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F8-4F58-8DF0-92493B735A5F}"/>
            </c:ext>
          </c:extLst>
        </c:ser>
        <c:ser>
          <c:idx val="4"/>
          <c:order val="4"/>
          <c:tx>
            <c:strRef>
              <c:f>Belgium!$Z$16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Belgium!$T$17:$T$28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Belgium!$Z$17:$Z$28</c:f>
              <c:numCache>
                <c:formatCode>General</c:formatCode>
                <c:ptCount val="12"/>
                <c:pt idx="0">
                  <c:v>-9432</c:v>
                </c:pt>
                <c:pt idx="1">
                  <c:v>-8525</c:v>
                </c:pt>
                <c:pt idx="2">
                  <c:v>-6905</c:v>
                </c:pt>
                <c:pt idx="3">
                  <c:v>-6835</c:v>
                </c:pt>
                <c:pt idx="4">
                  <c:v>-7105</c:v>
                </c:pt>
                <c:pt idx="5">
                  <c:v>-7588</c:v>
                </c:pt>
                <c:pt idx="6">
                  <c:v>-7425</c:v>
                </c:pt>
                <c:pt idx="7">
                  <c:v>-7168</c:v>
                </c:pt>
                <c:pt idx="8">
                  <c:v>-7127</c:v>
                </c:pt>
                <c:pt idx="9">
                  <c:v>-7349</c:v>
                </c:pt>
                <c:pt idx="10">
                  <c:v>-7487</c:v>
                </c:pt>
                <c:pt idx="11">
                  <c:v>-7424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F8-4F58-8DF0-92493B735A5F}"/>
            </c:ext>
          </c:extLst>
        </c:ser>
        <c:ser>
          <c:idx val="5"/>
          <c:order val="5"/>
          <c:tx>
            <c:strRef>
              <c:f>Belgium!$AA$16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Belgium!$T$17:$T$28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Belgium!$AA$17:$AA$28</c:f>
              <c:numCache>
                <c:formatCode>General</c:formatCode>
                <c:ptCount val="12"/>
                <c:pt idx="0">
                  <c:v>1360</c:v>
                </c:pt>
                <c:pt idx="1">
                  <c:v>2694</c:v>
                </c:pt>
                <c:pt idx="2">
                  <c:v>1531</c:v>
                </c:pt>
                <c:pt idx="3">
                  <c:v>1089</c:v>
                </c:pt>
                <c:pt idx="4">
                  <c:v>1357</c:v>
                </c:pt>
                <c:pt idx="5">
                  <c:v>1302</c:v>
                </c:pt>
                <c:pt idx="6">
                  <c:v>774</c:v>
                </c:pt>
                <c:pt idx="7">
                  <c:v>768</c:v>
                </c:pt>
                <c:pt idx="8">
                  <c:v>873</c:v>
                </c:pt>
                <c:pt idx="9">
                  <c:v>754</c:v>
                </c:pt>
                <c:pt idx="10">
                  <c:v>525</c:v>
                </c:pt>
                <c:pt idx="11">
                  <c:v>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F8-4F58-8DF0-92493B73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Norway!$V$1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Norway!$V$2:$V$13</c:f>
              <c:numCache>
                <c:formatCode>General</c:formatCode>
                <c:ptCount val="12"/>
                <c:pt idx="0">
                  <c:v>-188</c:v>
                </c:pt>
                <c:pt idx="1">
                  <c:v>-368</c:v>
                </c:pt>
                <c:pt idx="2">
                  <c:v>-441</c:v>
                </c:pt>
                <c:pt idx="3">
                  <c:v>-764</c:v>
                </c:pt>
                <c:pt idx="4">
                  <c:v>-1194</c:v>
                </c:pt>
                <c:pt idx="5">
                  <c:v>-1527</c:v>
                </c:pt>
                <c:pt idx="6">
                  <c:v>-1870</c:v>
                </c:pt>
                <c:pt idx="7">
                  <c:v>-2308</c:v>
                </c:pt>
                <c:pt idx="8">
                  <c:v>-2489</c:v>
                </c:pt>
                <c:pt idx="9">
                  <c:v>-2670</c:v>
                </c:pt>
                <c:pt idx="10">
                  <c:v>-3025</c:v>
                </c:pt>
                <c:pt idx="11">
                  <c:v>-3319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F-4352-8AB4-46D2C319B36E}"/>
            </c:ext>
          </c:extLst>
        </c:ser>
        <c:ser>
          <c:idx val="1"/>
          <c:order val="1"/>
          <c:tx>
            <c:strRef>
              <c:f>Norway!$W$1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Norway!$W$2:$W$13</c:f>
              <c:numCache>
                <c:formatCode>General</c:formatCode>
                <c:ptCount val="12"/>
                <c:pt idx="0">
                  <c:v>0</c:v>
                </c:pt>
                <c:pt idx="1">
                  <c:v>23</c:v>
                </c:pt>
                <c:pt idx="2">
                  <c:v>316</c:v>
                </c:pt>
                <c:pt idx="3">
                  <c:v>348</c:v>
                </c:pt>
                <c:pt idx="4">
                  <c:v>322</c:v>
                </c:pt>
                <c:pt idx="5">
                  <c:v>370</c:v>
                </c:pt>
                <c:pt idx="6">
                  <c:v>508</c:v>
                </c:pt>
                <c:pt idx="7">
                  <c:v>628</c:v>
                </c:pt>
                <c:pt idx="8">
                  <c:v>681</c:v>
                </c:pt>
                <c:pt idx="9">
                  <c:v>736</c:v>
                </c:pt>
                <c:pt idx="10">
                  <c:v>932</c:v>
                </c:pt>
                <c:pt idx="11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F-4352-8AB4-46D2C319B36E}"/>
            </c:ext>
          </c:extLst>
        </c:ser>
        <c:ser>
          <c:idx val="2"/>
          <c:order val="2"/>
          <c:tx>
            <c:strRef>
              <c:f>Norway!$X$1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Norway!$X$2:$X$13</c:f>
              <c:numCache>
                <c:formatCode>General</c:formatCode>
                <c:ptCount val="12"/>
                <c:pt idx="0">
                  <c:v>-233</c:v>
                </c:pt>
                <c:pt idx="1">
                  <c:v>-297</c:v>
                </c:pt>
                <c:pt idx="2">
                  <c:v>-379</c:v>
                </c:pt>
                <c:pt idx="3">
                  <c:v>-508</c:v>
                </c:pt>
                <c:pt idx="4">
                  <c:v>-751</c:v>
                </c:pt>
                <c:pt idx="5">
                  <c:v>-901</c:v>
                </c:pt>
                <c:pt idx="6">
                  <c:v>-1040</c:v>
                </c:pt>
                <c:pt idx="7">
                  <c:v>-1349</c:v>
                </c:pt>
                <c:pt idx="8">
                  <c:v>-1654</c:v>
                </c:pt>
                <c:pt idx="9">
                  <c:v>-1810</c:v>
                </c:pt>
                <c:pt idx="10">
                  <c:v>-1967</c:v>
                </c:pt>
                <c:pt idx="11">
                  <c:v>-2141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F-4352-8AB4-46D2C319B36E}"/>
            </c:ext>
          </c:extLst>
        </c:ser>
        <c:ser>
          <c:idx val="3"/>
          <c:order val="3"/>
          <c:tx>
            <c:strRef>
              <c:f>Norway!$Y$1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Norway!$Y$2:$Y$13</c:f>
              <c:numCache>
                <c:formatCode>General</c:formatCode>
                <c:ptCount val="12"/>
                <c:pt idx="0">
                  <c:v>65</c:v>
                </c:pt>
                <c:pt idx="1">
                  <c:v>0</c:v>
                </c:pt>
                <c:pt idx="2">
                  <c:v>0</c:v>
                </c:pt>
                <c:pt idx="3">
                  <c:v>-79</c:v>
                </c:pt>
                <c:pt idx="4">
                  <c:v>-99</c:v>
                </c:pt>
                <c:pt idx="5">
                  <c:v>-276</c:v>
                </c:pt>
                <c:pt idx="6">
                  <c:v>-284</c:v>
                </c:pt>
                <c:pt idx="7">
                  <c:v>-464</c:v>
                </c:pt>
                <c:pt idx="8">
                  <c:v>-436</c:v>
                </c:pt>
                <c:pt idx="9">
                  <c:v>-467</c:v>
                </c:pt>
                <c:pt idx="10">
                  <c:v>-433</c:v>
                </c:pt>
                <c:pt idx="11">
                  <c:v>-625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F-4352-8AB4-46D2C319B36E}"/>
            </c:ext>
          </c:extLst>
        </c:ser>
        <c:ser>
          <c:idx val="4"/>
          <c:order val="4"/>
          <c:tx>
            <c:strRef>
              <c:f>Norway!$Z$1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Norway!$Z$2:$Z$13</c:f>
              <c:numCache>
                <c:formatCode>General</c:formatCode>
                <c:ptCount val="12"/>
                <c:pt idx="0">
                  <c:v>-93</c:v>
                </c:pt>
                <c:pt idx="1">
                  <c:v>-200</c:v>
                </c:pt>
                <c:pt idx="2">
                  <c:v>-166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FF-4352-8AB4-46D2C319B36E}"/>
            </c:ext>
          </c:extLst>
        </c:ser>
        <c:ser>
          <c:idx val="5"/>
          <c:order val="5"/>
          <c:tx>
            <c:strRef>
              <c:f>Norway!$AA$1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Norway!$AA$2:$AA$13</c:f>
              <c:numCache>
                <c:formatCode>General</c:formatCode>
                <c:ptCount val="12"/>
                <c:pt idx="0">
                  <c:v>94</c:v>
                </c:pt>
                <c:pt idx="1">
                  <c:v>117</c:v>
                </c:pt>
                <c:pt idx="2">
                  <c:v>265</c:v>
                </c:pt>
                <c:pt idx="3">
                  <c:v>505</c:v>
                </c:pt>
                <c:pt idx="4">
                  <c:v>701</c:v>
                </c:pt>
                <c:pt idx="5">
                  <c:v>861</c:v>
                </c:pt>
                <c:pt idx="6">
                  <c:v>1061</c:v>
                </c:pt>
                <c:pt idx="7">
                  <c:v>1018</c:v>
                </c:pt>
                <c:pt idx="8">
                  <c:v>1095</c:v>
                </c:pt>
                <c:pt idx="9">
                  <c:v>1141</c:v>
                </c:pt>
                <c:pt idx="10">
                  <c:v>1385</c:v>
                </c:pt>
                <c:pt idx="11">
                  <c:v>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FF-4352-8AB4-46D2C319B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months_vs_4!$D$31:$AF$31</c:f>
              <c:strCache>
                <c:ptCount val="2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</c:strCache>
            </c:strRef>
          </c:cat>
          <c:val>
            <c:numRef>
              <c:f>months_vs_4!$D$37:$AD$37</c:f>
              <c:numCache>
                <c:formatCode>0.0%</c:formatCode>
                <c:ptCount val="27"/>
                <c:pt idx="0">
                  <c:v>1.0059651834117216</c:v>
                </c:pt>
                <c:pt idx="1">
                  <c:v>1.042476302494473</c:v>
                </c:pt>
                <c:pt idx="2">
                  <c:v>1.0955487834154742</c:v>
                </c:pt>
                <c:pt idx="3">
                  <c:v>1.0344771009641254</c:v>
                </c:pt>
                <c:pt idx="4">
                  <c:v>1.0208432503696598</c:v>
                </c:pt>
                <c:pt idx="5">
                  <c:v>1.0331766260714403</c:v>
                </c:pt>
                <c:pt idx="6">
                  <c:v>1.02989258281342</c:v>
                </c:pt>
                <c:pt idx="7">
                  <c:v>1.0404982246932819</c:v>
                </c:pt>
                <c:pt idx="8">
                  <c:v>1.0708519241102996</c:v>
                </c:pt>
                <c:pt idx="9">
                  <c:v>1.0650452045589232</c:v>
                </c:pt>
                <c:pt idx="10">
                  <c:v>1.0689852199546557</c:v>
                </c:pt>
                <c:pt idx="11">
                  <c:v>1.0404966880330735</c:v>
                </c:pt>
                <c:pt idx="12">
                  <c:v>0.97895438624739994</c:v>
                </c:pt>
                <c:pt idx="13">
                  <c:v>0.98960507552338417</c:v>
                </c:pt>
                <c:pt idx="14">
                  <c:v>0.99976554921687844</c:v>
                </c:pt>
                <c:pt idx="15">
                  <c:v>0.96390807746708895</c:v>
                </c:pt>
                <c:pt idx="16">
                  <c:v>0.98624141504641349</c:v>
                </c:pt>
                <c:pt idx="17">
                  <c:v>0.99997982955117415</c:v>
                </c:pt>
                <c:pt idx="18">
                  <c:v>0.96686963384811841</c:v>
                </c:pt>
                <c:pt idx="19">
                  <c:v>1.0010665210294201</c:v>
                </c:pt>
                <c:pt idx="20">
                  <c:v>0.98505611690748118</c:v>
                </c:pt>
                <c:pt idx="21">
                  <c:v>0.97156763020509573</c:v>
                </c:pt>
                <c:pt idx="22">
                  <c:v>0.99177400478730038</c:v>
                </c:pt>
                <c:pt idx="23">
                  <c:v>0.99453615591141298</c:v>
                </c:pt>
                <c:pt idx="24">
                  <c:v>0.96231219157308001</c:v>
                </c:pt>
                <c:pt idx="25">
                  <c:v>0.97382734171064589</c:v>
                </c:pt>
                <c:pt idx="26">
                  <c:v>0.99457396973008205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8-4CCF-BF10-2EB9920F0CCA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months_vs_4!$D$31:$AF$31</c:f>
              <c:strCache>
                <c:ptCount val="2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</c:strCache>
            </c:strRef>
          </c:cat>
          <c:val>
            <c:numRef>
              <c:f>months_vs_4!$D$36:$AD$36</c:f>
              <c:numCache>
                <c:formatCode>0.0%</c:formatCode>
                <c:ptCount val="27"/>
                <c:pt idx="0">
                  <c:v>0.98729958786089633</c:v>
                </c:pt>
                <c:pt idx="1">
                  <c:v>1.0296029480821614</c:v>
                </c:pt>
                <c:pt idx="2">
                  <c:v>1.059872431492124</c:v>
                </c:pt>
                <c:pt idx="3">
                  <c:v>1.0228231744520286</c:v>
                </c:pt>
                <c:pt idx="4">
                  <c:v>0.99475893000752769</c:v>
                </c:pt>
                <c:pt idx="5">
                  <c:v>1.0185421593629154</c:v>
                </c:pt>
                <c:pt idx="6">
                  <c:v>1.009642542990542</c:v>
                </c:pt>
                <c:pt idx="7">
                  <c:v>1.0337456896266219</c:v>
                </c:pt>
                <c:pt idx="8">
                  <c:v>1.0456184098420895</c:v>
                </c:pt>
                <c:pt idx="9">
                  <c:v>1.0279267576668398</c:v>
                </c:pt>
                <c:pt idx="10">
                  <c:v>1.0415266296430481</c:v>
                </c:pt>
                <c:pt idx="11">
                  <c:v>1.024652494191717</c:v>
                </c:pt>
                <c:pt idx="12">
                  <c:v>0.95376917551310325</c:v>
                </c:pt>
                <c:pt idx="13">
                  <c:v>0.96990297770691369</c:v>
                </c:pt>
                <c:pt idx="14">
                  <c:v>0.97553465845461607</c:v>
                </c:pt>
                <c:pt idx="15">
                  <c:v>0.92836506023276211</c:v>
                </c:pt>
                <c:pt idx="16">
                  <c:v>0.96946779748556522</c:v>
                </c:pt>
                <c:pt idx="17">
                  <c:v>0.9761578355722611</c:v>
                </c:pt>
                <c:pt idx="18">
                  <c:v>0.95155132569437795</c:v>
                </c:pt>
                <c:pt idx="19">
                  <c:v>0.95554241996551448</c:v>
                </c:pt>
                <c:pt idx="20">
                  <c:v>0.95947192275503157</c:v>
                </c:pt>
                <c:pt idx="21">
                  <c:v>0.95411938413921293</c:v>
                </c:pt>
                <c:pt idx="22">
                  <c:v>0.95613327358351952</c:v>
                </c:pt>
                <c:pt idx="23">
                  <c:v>0.95311111111111113</c:v>
                </c:pt>
                <c:pt idx="24">
                  <c:v>0.91729164359607251</c:v>
                </c:pt>
                <c:pt idx="25">
                  <c:v>0.94154330907228834</c:v>
                </c:pt>
                <c:pt idx="26">
                  <c:v>0.94682613413590189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8-4CCF-BF10-2EB9920F0CCA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months_vs_4!$D$31:$AF$31</c:f>
              <c:strCache>
                <c:ptCount val="2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</c:strCache>
            </c:strRef>
          </c:cat>
          <c:val>
            <c:numRef>
              <c:f>months_vs_4!$D$34:$AD$34</c:f>
              <c:numCache>
                <c:formatCode>0.0%</c:formatCode>
                <c:ptCount val="27"/>
                <c:pt idx="0">
                  <c:v>0.85711355381589871</c:v>
                </c:pt>
                <c:pt idx="1">
                  <c:v>0.92100706068306559</c:v>
                </c:pt>
                <c:pt idx="2">
                  <c:v>0.97618034694463207</c:v>
                </c:pt>
                <c:pt idx="3">
                  <c:v>0.94003643999632081</c:v>
                </c:pt>
                <c:pt idx="4">
                  <c:v>0.91169485362084668</c:v>
                </c:pt>
                <c:pt idx="5">
                  <c:v>0.93226754455597027</c:v>
                </c:pt>
                <c:pt idx="6">
                  <c:v>0.93670160732855878</c:v>
                </c:pt>
                <c:pt idx="7">
                  <c:v>0.95075826969025645</c:v>
                </c:pt>
                <c:pt idx="8">
                  <c:v>0.96780338676968358</c:v>
                </c:pt>
                <c:pt idx="9">
                  <c:v>0.9335926735204354</c:v>
                </c:pt>
                <c:pt idx="10">
                  <c:v>0.95878144318810621</c:v>
                </c:pt>
                <c:pt idx="11">
                  <c:v>0.95972222222222225</c:v>
                </c:pt>
                <c:pt idx="12">
                  <c:v>0.87032987064675382</c:v>
                </c:pt>
                <c:pt idx="13">
                  <c:v>0.87576333689101116</c:v>
                </c:pt>
                <c:pt idx="14">
                  <c:v>0.89101129903666021</c:v>
                </c:pt>
                <c:pt idx="15">
                  <c:v>0.85771276411598552</c:v>
                </c:pt>
                <c:pt idx="16">
                  <c:v>0.88151602923783734</c:v>
                </c:pt>
                <c:pt idx="17">
                  <c:v>0.89536150617389598</c:v>
                </c:pt>
                <c:pt idx="18">
                  <c:v>0.87472493488172343</c:v>
                </c:pt>
                <c:pt idx="19">
                  <c:v>0.88845694830273592</c:v>
                </c:pt>
                <c:pt idx="20">
                  <c:v>0.89276490798805608</c:v>
                </c:pt>
                <c:pt idx="21">
                  <c:v>0.86831897513074652</c:v>
                </c:pt>
                <c:pt idx="22">
                  <c:v>0.85880521293252909</c:v>
                </c:pt>
                <c:pt idx="23">
                  <c:v>0.86940339354132457</c:v>
                </c:pt>
                <c:pt idx="24">
                  <c:v>0.82038615171110729</c:v>
                </c:pt>
                <c:pt idx="25">
                  <c:v>0.82420363106505601</c:v>
                </c:pt>
                <c:pt idx="26">
                  <c:v>0.8490682618766463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8-4CCF-BF10-2EB9920F0CCA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months_vs_4!$D$31:$AF$31</c:f>
              <c:strCache>
                <c:ptCount val="2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</c:strCache>
            </c:strRef>
          </c:cat>
          <c:val>
            <c:numRef>
              <c:f>months_vs_4!$D$33:$AD$33</c:f>
              <c:numCache>
                <c:formatCode>0.0%</c:formatCode>
                <c:ptCount val="27"/>
                <c:pt idx="0">
                  <c:v>0.79676491697416307</c:v>
                </c:pt>
                <c:pt idx="1">
                  <c:v>0.89386268347506781</c:v>
                </c:pt>
                <c:pt idx="2">
                  <c:v>0.95488579464290124</c:v>
                </c:pt>
                <c:pt idx="3">
                  <c:v>0.90180483509269183</c:v>
                </c:pt>
                <c:pt idx="4">
                  <c:v>0.90074938558407969</c:v>
                </c:pt>
                <c:pt idx="5">
                  <c:v>0.89468595519750738</c:v>
                </c:pt>
                <c:pt idx="6">
                  <c:v>0.88231934184021743</c:v>
                </c:pt>
                <c:pt idx="7">
                  <c:v>0.9116520400065149</c:v>
                </c:pt>
                <c:pt idx="8">
                  <c:v>0.92442918151231079</c:v>
                </c:pt>
                <c:pt idx="9">
                  <c:v>0.89413779171323748</c:v>
                </c:pt>
                <c:pt idx="10">
                  <c:v>0.93684201556042868</c:v>
                </c:pt>
                <c:pt idx="11">
                  <c:v>0.92267830470144963</c:v>
                </c:pt>
                <c:pt idx="12">
                  <c:v>0.79948410615382737</c:v>
                </c:pt>
                <c:pt idx="13">
                  <c:v>0.83118688449340672</c:v>
                </c:pt>
                <c:pt idx="14">
                  <c:v>0.85691179821397601</c:v>
                </c:pt>
                <c:pt idx="15">
                  <c:v>0.79039749666454739</c:v>
                </c:pt>
                <c:pt idx="16">
                  <c:v>0.85690111875838415</c:v>
                </c:pt>
                <c:pt idx="17">
                  <c:v>0.85627295123878588</c:v>
                </c:pt>
                <c:pt idx="18">
                  <c:v>0.76975273363867869</c:v>
                </c:pt>
                <c:pt idx="19">
                  <c:v>0.85268163842321942</c:v>
                </c:pt>
                <c:pt idx="20">
                  <c:v>0.83447152515556122</c:v>
                </c:pt>
                <c:pt idx="21">
                  <c:v>0.80768136254417489</c:v>
                </c:pt>
                <c:pt idx="22">
                  <c:v>0.79407177621629088</c:v>
                </c:pt>
                <c:pt idx="23">
                  <c:v>0.79102822689374741</c:v>
                </c:pt>
                <c:pt idx="24">
                  <c:v>0.75442179915459695</c:v>
                </c:pt>
                <c:pt idx="25">
                  <c:v>0.74362456502387309</c:v>
                </c:pt>
                <c:pt idx="26">
                  <c:v>0.79421811446495227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8-4CCF-BF10-2EB9920F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months_vs_4!$D$31:$AD$31</c:f>
              <c:strCache>
                <c:ptCount val="2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</c:strCache>
            </c:strRef>
          </c:cat>
          <c:val>
            <c:numRef>
              <c:f>months_vs_4!$D$38:$AD$38</c:f>
              <c:numCache>
                <c:formatCode>0.0%</c:formatCode>
                <c:ptCount val="27"/>
                <c:pt idx="0">
                  <c:v>1.0365055036923505</c:v>
                </c:pt>
                <c:pt idx="1">
                  <c:v>1.0851714699726291</c:v>
                </c:pt>
                <c:pt idx="2">
                  <c:v>1.1207289293849658</c:v>
                </c:pt>
                <c:pt idx="3">
                  <c:v>1.0821468505404399</c:v>
                </c:pt>
                <c:pt idx="4">
                  <c:v>1.0312021172865302</c:v>
                </c:pt>
                <c:pt idx="5">
                  <c:v>1.0919205967884689</c:v>
                </c:pt>
                <c:pt idx="6">
                  <c:v>1.0468917557599193</c:v>
                </c:pt>
                <c:pt idx="7">
                  <c:v>1.0567340590979781</c:v>
                </c:pt>
                <c:pt idx="8">
                  <c:v>1.0920444610965405</c:v>
                </c:pt>
                <c:pt idx="9">
                  <c:v>1.0783378512850428</c:v>
                </c:pt>
                <c:pt idx="10">
                  <c:v>1.0888778443233964</c:v>
                </c:pt>
                <c:pt idx="11">
                  <c:v>1.0812428950359985</c:v>
                </c:pt>
                <c:pt idx="12">
                  <c:v>0.99862414008755473</c:v>
                </c:pt>
                <c:pt idx="13">
                  <c:v>1.023506681693769</c:v>
                </c:pt>
                <c:pt idx="14">
                  <c:v>1.0191248623210174</c:v>
                </c:pt>
                <c:pt idx="15">
                  <c:v>1.0032449209932279</c:v>
                </c:pt>
                <c:pt idx="16">
                  <c:v>1.05505365269535</c:v>
                </c:pt>
                <c:pt idx="17">
                  <c:v>1.0780744244540084</c:v>
                </c:pt>
                <c:pt idx="18">
                  <c:v>0.99926670128036388</c:v>
                </c:pt>
                <c:pt idx="19">
                  <c:v>1.0224998320908052</c:v>
                </c:pt>
                <c:pt idx="20">
                  <c:v>1.0186477059297021</c:v>
                </c:pt>
                <c:pt idx="21">
                  <c:v>0.99855600632606756</c:v>
                </c:pt>
                <c:pt idx="22">
                  <c:v>1.0083431874917883</c:v>
                </c:pt>
                <c:pt idx="23">
                  <c:v>1.0130518507952357</c:v>
                </c:pt>
                <c:pt idx="24">
                  <c:v>0.99059903102640612</c:v>
                </c:pt>
                <c:pt idx="25">
                  <c:v>0.9787473836741265</c:v>
                </c:pt>
                <c:pt idx="26">
                  <c:v>1.0085961999631063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68-4CCF-BF10-2EB9920F0CCA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months_vs_4!$D$31:$AD$31</c:f>
              <c:strCache>
                <c:ptCount val="2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</c:strCache>
            </c:strRef>
          </c:cat>
          <c:val>
            <c:numRef>
              <c:f>months_vs_4!$D$35:$AD$35</c:f>
              <c:numCache>
                <c:formatCode>0.0%</c:formatCode>
                <c:ptCount val="27"/>
                <c:pt idx="0">
                  <c:v>0.93554794031552035</c:v>
                </c:pt>
                <c:pt idx="1">
                  <c:v>0.9922344710393376</c:v>
                </c:pt>
                <c:pt idx="2">
                  <c:v>1.022291988966767</c:v>
                </c:pt>
                <c:pt idx="3">
                  <c:v>0.98119618535272579</c:v>
                </c:pt>
                <c:pt idx="4">
                  <c:v>0.95430101823762692</c:v>
                </c:pt>
                <c:pt idx="5">
                  <c:v>0.98850731129806046</c:v>
                </c:pt>
                <c:pt idx="6">
                  <c:v>0.97767305465421406</c:v>
                </c:pt>
                <c:pt idx="7">
                  <c:v>0.98684090371999988</c:v>
                </c:pt>
                <c:pt idx="8">
                  <c:v>0.9956111586108839</c:v>
                </c:pt>
                <c:pt idx="9">
                  <c:v>0.98751472511668603</c:v>
                </c:pt>
                <c:pt idx="10">
                  <c:v>1.0025402103619561</c:v>
                </c:pt>
                <c:pt idx="11">
                  <c:v>1.0001961290765355</c:v>
                </c:pt>
                <c:pt idx="12">
                  <c:v>0.90905113125799009</c:v>
                </c:pt>
                <c:pt idx="13">
                  <c:v>0.92119419044664574</c:v>
                </c:pt>
                <c:pt idx="14">
                  <c:v>0.93045128211300054</c:v>
                </c:pt>
                <c:pt idx="15">
                  <c:v>0.90320077443338376</c:v>
                </c:pt>
                <c:pt idx="16">
                  <c:v>0.9156712091650232</c:v>
                </c:pt>
                <c:pt idx="17">
                  <c:v>0.93981259525792993</c:v>
                </c:pt>
                <c:pt idx="18">
                  <c:v>0.90680656238333479</c:v>
                </c:pt>
                <c:pt idx="19">
                  <c:v>0.93784285104615994</c:v>
                </c:pt>
                <c:pt idx="20">
                  <c:v>0.92458097080675306</c:v>
                </c:pt>
                <c:pt idx="21">
                  <c:v>0.90875544045062862</c:v>
                </c:pt>
                <c:pt idx="22">
                  <c:v>0.91636219440562705</c:v>
                </c:pt>
                <c:pt idx="23">
                  <c:v>0.93431625506819016</c:v>
                </c:pt>
                <c:pt idx="24">
                  <c:v>0.87111606520830431</c:v>
                </c:pt>
                <c:pt idx="25">
                  <c:v>0.88792650918635174</c:v>
                </c:pt>
                <c:pt idx="26">
                  <c:v>0.89020501138952168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68-4CCF-BF10-2EB9920F0CCA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months_vs_4!$D$31:$AD$31</c:f>
              <c:strCache>
                <c:ptCount val="2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</c:strCache>
            </c:strRef>
          </c:cat>
          <c:val>
            <c:numRef>
              <c:f>months_vs_4!$D$32:$AD$32</c:f>
              <c:numCache>
                <c:formatCode>0.0%</c:formatCode>
                <c:ptCount val="27"/>
                <c:pt idx="0">
                  <c:v>0.74815905743740796</c:v>
                </c:pt>
                <c:pt idx="1">
                  <c:v>0.83466860888565186</c:v>
                </c:pt>
                <c:pt idx="2">
                  <c:v>0.85479333477602248</c:v>
                </c:pt>
                <c:pt idx="3">
                  <c:v>0.85204879574601189</c:v>
                </c:pt>
                <c:pt idx="4">
                  <c:v>0.87480190174326466</c:v>
                </c:pt>
                <c:pt idx="5">
                  <c:v>0.86716171617161719</c:v>
                </c:pt>
                <c:pt idx="6">
                  <c:v>0.77918424753867788</c:v>
                </c:pt>
                <c:pt idx="7">
                  <c:v>0.83063328424153171</c:v>
                </c:pt>
                <c:pt idx="8">
                  <c:v>0.84031256261270282</c:v>
                </c:pt>
                <c:pt idx="9">
                  <c:v>0.78235294117647058</c:v>
                </c:pt>
                <c:pt idx="10">
                  <c:v>0.85572139303482586</c:v>
                </c:pt>
                <c:pt idx="11">
                  <c:v>0.69480185280494078</c:v>
                </c:pt>
                <c:pt idx="12">
                  <c:v>0.64503652771809195</c:v>
                </c:pt>
                <c:pt idx="13">
                  <c:v>0.74729652817302217</c:v>
                </c:pt>
                <c:pt idx="14">
                  <c:v>0.78294741397965806</c:v>
                </c:pt>
                <c:pt idx="15">
                  <c:v>0.70026458359581711</c:v>
                </c:pt>
                <c:pt idx="16">
                  <c:v>0.80538964531378265</c:v>
                </c:pt>
                <c:pt idx="17">
                  <c:v>0.79330389581353755</c:v>
                </c:pt>
                <c:pt idx="18">
                  <c:v>0.7426160337552743</c:v>
                </c:pt>
                <c:pt idx="19">
                  <c:v>0.80489938757655288</c:v>
                </c:pt>
                <c:pt idx="20">
                  <c:v>0.76617912242035668</c:v>
                </c:pt>
                <c:pt idx="21">
                  <c:v>0.71764705882352942</c:v>
                </c:pt>
                <c:pt idx="22">
                  <c:v>0.74532871972318337</c:v>
                </c:pt>
                <c:pt idx="23">
                  <c:v>0.74161869285472404</c:v>
                </c:pt>
                <c:pt idx="24">
                  <c:v>0.65878813923506663</c:v>
                </c:pt>
                <c:pt idx="25">
                  <c:v>0.70779896013864818</c:v>
                </c:pt>
                <c:pt idx="26">
                  <c:v>0.73077834379812823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68-4CCF-BF10-2EB9920F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Norway!$V$16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Norway!$V$17:$V$28</c:f>
              <c:numCache>
                <c:formatCode>General</c:formatCode>
                <c:ptCount val="12"/>
                <c:pt idx="0">
                  <c:v>94</c:v>
                </c:pt>
                <c:pt idx="1">
                  <c:v>353</c:v>
                </c:pt>
                <c:pt idx="2">
                  <c:v>1013</c:v>
                </c:pt>
                <c:pt idx="3">
                  <c:v>1323</c:v>
                </c:pt>
                <c:pt idx="4">
                  <c:v>1727</c:v>
                </c:pt>
                <c:pt idx="5">
                  <c:v>2240</c:v>
                </c:pt>
                <c:pt idx="6">
                  <c:v>2739</c:v>
                </c:pt>
                <c:pt idx="7">
                  <c:v>3059</c:v>
                </c:pt>
                <c:pt idx="8">
                  <c:v>3368</c:v>
                </c:pt>
                <c:pt idx="9">
                  <c:v>3685</c:v>
                </c:pt>
                <c:pt idx="10">
                  <c:v>4062</c:v>
                </c:pt>
                <c:pt idx="11">
                  <c:v>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A-41CC-9EAD-068ECC7E5258}"/>
            </c:ext>
          </c:extLst>
        </c:ser>
        <c:ser>
          <c:idx val="1"/>
          <c:order val="1"/>
          <c:tx>
            <c:strRef>
              <c:f>Norway!$W$16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Norway!$W$17:$W$28</c:f>
              <c:numCache>
                <c:formatCode>General</c:formatCode>
                <c:ptCount val="12"/>
                <c:pt idx="0">
                  <c:v>-79</c:v>
                </c:pt>
                <c:pt idx="1">
                  <c:v>-372</c:v>
                </c:pt>
                <c:pt idx="2">
                  <c:v>-631</c:v>
                </c:pt>
                <c:pt idx="3">
                  <c:v>-843</c:v>
                </c:pt>
                <c:pt idx="4">
                  <c:v>-826</c:v>
                </c:pt>
                <c:pt idx="5">
                  <c:v>-825</c:v>
                </c:pt>
                <c:pt idx="6">
                  <c:v>-769</c:v>
                </c:pt>
                <c:pt idx="7">
                  <c:v>-551</c:v>
                </c:pt>
                <c:pt idx="8">
                  <c:v>-300</c:v>
                </c:pt>
                <c:pt idx="9">
                  <c:v>-10</c:v>
                </c:pt>
                <c:pt idx="10">
                  <c:v>605</c:v>
                </c:pt>
                <c:pt idx="11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A-41CC-9EAD-068ECC7E5258}"/>
            </c:ext>
          </c:extLst>
        </c:ser>
        <c:ser>
          <c:idx val="2"/>
          <c:order val="2"/>
          <c:tx>
            <c:strRef>
              <c:f>Norway!$X$16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Norway!$X$17:$X$28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-29</c:v>
                </c:pt>
                <c:pt idx="6">
                  <c:v>-73</c:v>
                </c:pt>
                <c:pt idx="7">
                  <c:v>-44</c:v>
                </c:pt>
                <c:pt idx="8">
                  <c:v>-17</c:v>
                </c:pt>
                <c:pt idx="9">
                  <c:v>-62</c:v>
                </c:pt>
                <c:pt idx="10">
                  <c:v>-99</c:v>
                </c:pt>
                <c:pt idx="11">
                  <c:v>-188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A-41CC-9EAD-068ECC7E5258}"/>
            </c:ext>
          </c:extLst>
        </c:ser>
        <c:ser>
          <c:idx val="3"/>
          <c:order val="3"/>
          <c:tx>
            <c:strRef>
              <c:f>Norway!$Y$16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Norway!$Y$17:$Y$28</c:f>
              <c:numCache>
                <c:formatCode>General</c:formatCode>
                <c:ptCount val="12"/>
                <c:pt idx="0">
                  <c:v>-150</c:v>
                </c:pt>
                <c:pt idx="1">
                  <c:v>-103</c:v>
                </c:pt>
                <c:pt idx="2">
                  <c:v>-120</c:v>
                </c:pt>
                <c:pt idx="3">
                  <c:v>-254</c:v>
                </c:pt>
                <c:pt idx="4">
                  <c:v>-100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A-41CC-9EAD-068ECC7E5258}"/>
            </c:ext>
          </c:extLst>
        </c:ser>
        <c:ser>
          <c:idx val="4"/>
          <c:order val="4"/>
          <c:tx>
            <c:strRef>
              <c:f>Norway!$Z$16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Norway!$Z$17:$Z$28</c:f>
              <c:numCache>
                <c:formatCode>General</c:formatCode>
                <c:ptCount val="12"/>
                <c:pt idx="0">
                  <c:v>138</c:v>
                </c:pt>
                <c:pt idx="1">
                  <c:v>370</c:v>
                </c:pt>
                <c:pt idx="2">
                  <c:v>672</c:v>
                </c:pt>
                <c:pt idx="3">
                  <c:v>640</c:v>
                </c:pt>
                <c:pt idx="4">
                  <c:v>712</c:v>
                </c:pt>
                <c:pt idx="5">
                  <c:v>709</c:v>
                </c:pt>
                <c:pt idx="6">
                  <c:v>786</c:v>
                </c:pt>
                <c:pt idx="7">
                  <c:v>703</c:v>
                </c:pt>
                <c:pt idx="8">
                  <c:v>543</c:v>
                </c:pt>
                <c:pt idx="9">
                  <c:v>326</c:v>
                </c:pt>
                <c:pt idx="10">
                  <c:v>171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BA-41CC-9EAD-068ECC7E5258}"/>
            </c:ext>
          </c:extLst>
        </c:ser>
        <c:ser>
          <c:idx val="5"/>
          <c:order val="5"/>
          <c:tx>
            <c:strRef>
              <c:f>Norway!$AA$16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Norway!$AA$17:$AA$28</c:f>
              <c:numCache>
                <c:formatCode>General</c:formatCode>
                <c:ptCount val="12"/>
                <c:pt idx="0">
                  <c:v>375</c:v>
                </c:pt>
                <c:pt idx="1">
                  <c:v>481</c:v>
                </c:pt>
                <c:pt idx="2">
                  <c:v>408</c:v>
                </c:pt>
                <c:pt idx="3">
                  <c:v>308</c:v>
                </c:pt>
                <c:pt idx="4">
                  <c:v>342</c:v>
                </c:pt>
                <c:pt idx="5">
                  <c:v>429</c:v>
                </c:pt>
                <c:pt idx="6">
                  <c:v>452</c:v>
                </c:pt>
                <c:pt idx="7">
                  <c:v>412</c:v>
                </c:pt>
                <c:pt idx="8">
                  <c:v>226</c:v>
                </c:pt>
                <c:pt idx="9">
                  <c:v>111</c:v>
                </c:pt>
                <c:pt idx="10">
                  <c:v>-67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BA-41CC-9EAD-068ECC7E5258}"/>
            </c:ext>
          </c:extLst>
        </c:ser>
        <c:ser>
          <c:idx val="6"/>
          <c:order val="6"/>
          <c:tx>
            <c:strRef>
              <c:f>Norway!$U$16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Norway!$U$17:$U$28</c:f>
              <c:numCache>
                <c:formatCode>General</c:formatCode>
                <c:ptCount val="12"/>
                <c:pt idx="0">
                  <c:v>567</c:v>
                </c:pt>
                <c:pt idx="1">
                  <c:v>489</c:v>
                </c:pt>
                <c:pt idx="2">
                  <c:v>570</c:v>
                </c:pt>
                <c:pt idx="3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7-4BD8-9996-67CDE5FF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Israel!$V$1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Israel!$V$2:$V$13</c:f>
              <c:numCache>
                <c:formatCode>General</c:formatCode>
                <c:ptCount val="12"/>
                <c:pt idx="0">
                  <c:v>-427</c:v>
                </c:pt>
                <c:pt idx="1">
                  <c:v>-616</c:v>
                </c:pt>
                <c:pt idx="2">
                  <c:v>-179</c:v>
                </c:pt>
                <c:pt idx="3">
                  <c:v>-514</c:v>
                </c:pt>
                <c:pt idx="4">
                  <c:v>-452</c:v>
                </c:pt>
                <c:pt idx="5">
                  <c:v>-419</c:v>
                </c:pt>
                <c:pt idx="6">
                  <c:v>-480</c:v>
                </c:pt>
                <c:pt idx="7">
                  <c:v>-348</c:v>
                </c:pt>
                <c:pt idx="8">
                  <c:v>-934</c:v>
                </c:pt>
                <c:pt idx="9">
                  <c:v>-1844</c:v>
                </c:pt>
                <c:pt idx="10">
                  <c:v>-2342</c:v>
                </c:pt>
                <c:pt idx="11">
                  <c:v>-2379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5-4798-BA65-A2F51A4154FF}"/>
            </c:ext>
          </c:extLst>
        </c:ser>
        <c:ser>
          <c:idx val="1"/>
          <c:order val="1"/>
          <c:tx>
            <c:strRef>
              <c:f>Israel!$W$1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Israel!$W$2:$W$13</c:f>
              <c:numCache>
                <c:formatCode>General</c:formatCode>
                <c:ptCount val="12"/>
                <c:pt idx="0">
                  <c:v>-1004</c:v>
                </c:pt>
                <c:pt idx="1">
                  <c:v>-968</c:v>
                </c:pt>
                <c:pt idx="2">
                  <c:v>0</c:v>
                </c:pt>
                <c:pt idx="3">
                  <c:v>360</c:v>
                </c:pt>
                <c:pt idx="4">
                  <c:v>766</c:v>
                </c:pt>
                <c:pt idx="5">
                  <c:v>861</c:v>
                </c:pt>
                <c:pt idx="6">
                  <c:v>1034</c:v>
                </c:pt>
                <c:pt idx="7">
                  <c:v>1853</c:v>
                </c:pt>
                <c:pt idx="8">
                  <c:v>2877</c:v>
                </c:pt>
                <c:pt idx="9">
                  <c:v>2250</c:v>
                </c:pt>
                <c:pt idx="10">
                  <c:v>1207</c:v>
                </c:pt>
                <c:pt idx="11">
                  <c:v>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5-4798-BA65-A2F51A4154FF}"/>
            </c:ext>
          </c:extLst>
        </c:ser>
        <c:ser>
          <c:idx val="2"/>
          <c:order val="2"/>
          <c:tx>
            <c:strRef>
              <c:f>Israel!$X$1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Israel!$X$2:$X$13</c:f>
              <c:numCache>
                <c:formatCode>General</c:formatCode>
                <c:ptCount val="12"/>
                <c:pt idx="0">
                  <c:v>-169</c:v>
                </c:pt>
                <c:pt idx="1">
                  <c:v>0</c:v>
                </c:pt>
                <c:pt idx="2">
                  <c:v>-121</c:v>
                </c:pt>
                <c:pt idx="3">
                  <c:v>-567</c:v>
                </c:pt>
                <c:pt idx="4">
                  <c:v>-850</c:v>
                </c:pt>
                <c:pt idx="5">
                  <c:v>-1089</c:v>
                </c:pt>
                <c:pt idx="6">
                  <c:v>-1753</c:v>
                </c:pt>
                <c:pt idx="7">
                  <c:v>-2764</c:v>
                </c:pt>
                <c:pt idx="8">
                  <c:v>-3044</c:v>
                </c:pt>
                <c:pt idx="9">
                  <c:v>-4099</c:v>
                </c:pt>
                <c:pt idx="10">
                  <c:v>-5205</c:v>
                </c:pt>
                <c:pt idx="11">
                  <c:v>-6341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5-4798-BA65-A2F51A4154FF}"/>
            </c:ext>
          </c:extLst>
        </c:ser>
        <c:ser>
          <c:idx val="3"/>
          <c:order val="3"/>
          <c:tx>
            <c:strRef>
              <c:f>Israel!$Y$1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Israel!$Y$2:$Y$13</c:f>
              <c:numCache>
                <c:formatCode>General</c:formatCode>
                <c:ptCount val="12"/>
                <c:pt idx="0">
                  <c:v>0</c:v>
                </c:pt>
                <c:pt idx="1">
                  <c:v>-211</c:v>
                </c:pt>
                <c:pt idx="2">
                  <c:v>-156</c:v>
                </c:pt>
                <c:pt idx="3">
                  <c:v>-343</c:v>
                </c:pt>
                <c:pt idx="4">
                  <c:v>0</c:v>
                </c:pt>
                <c:pt idx="5">
                  <c:v>-385</c:v>
                </c:pt>
                <c:pt idx="6">
                  <c:v>-426</c:v>
                </c:pt>
                <c:pt idx="7">
                  <c:v>-612</c:v>
                </c:pt>
                <c:pt idx="8">
                  <c:v>-350</c:v>
                </c:pt>
                <c:pt idx="9">
                  <c:v>-703</c:v>
                </c:pt>
                <c:pt idx="10">
                  <c:v>-1507</c:v>
                </c:pt>
                <c:pt idx="11">
                  <c:v>-1632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5-4798-BA65-A2F51A4154FF}"/>
            </c:ext>
          </c:extLst>
        </c:ser>
        <c:ser>
          <c:idx val="4"/>
          <c:order val="4"/>
          <c:tx>
            <c:strRef>
              <c:f>Israel!$Z$1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Israel!$Z$2:$Z$13</c:f>
              <c:numCache>
                <c:formatCode>General</c:formatCode>
                <c:ptCount val="12"/>
                <c:pt idx="0">
                  <c:v>514</c:v>
                </c:pt>
                <c:pt idx="1">
                  <c:v>717</c:v>
                </c:pt>
                <c:pt idx="2">
                  <c:v>963</c:v>
                </c:pt>
                <c:pt idx="3">
                  <c:v>647</c:v>
                </c:pt>
                <c:pt idx="4">
                  <c:v>655</c:v>
                </c:pt>
                <c:pt idx="5">
                  <c:v>394</c:v>
                </c:pt>
                <c:pt idx="6">
                  <c:v>770</c:v>
                </c:pt>
                <c:pt idx="7">
                  <c:v>1409</c:v>
                </c:pt>
                <c:pt idx="8">
                  <c:v>1506</c:v>
                </c:pt>
                <c:pt idx="9">
                  <c:v>1240</c:v>
                </c:pt>
                <c:pt idx="10">
                  <c:v>794</c:v>
                </c:pt>
                <c:pt idx="11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5-4798-BA65-A2F51A4154FF}"/>
            </c:ext>
          </c:extLst>
        </c:ser>
        <c:ser>
          <c:idx val="5"/>
          <c:order val="5"/>
          <c:tx>
            <c:strRef>
              <c:f>Israel!$AA$1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Israel!$AA$2:$AA$13</c:f>
              <c:numCache>
                <c:formatCode>General</c:formatCode>
                <c:ptCount val="12"/>
                <c:pt idx="0">
                  <c:v>123</c:v>
                </c:pt>
                <c:pt idx="1">
                  <c:v>303</c:v>
                </c:pt>
                <c:pt idx="2">
                  <c:v>615</c:v>
                </c:pt>
                <c:pt idx="3">
                  <c:v>0</c:v>
                </c:pt>
                <c:pt idx="4">
                  <c:v>-41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75-4798-BA65-A2F51A4154FF}"/>
            </c:ext>
          </c:extLst>
        </c:ser>
        <c:ser>
          <c:idx val="6"/>
          <c:order val="6"/>
          <c:tx>
            <c:strRef>
              <c:f>Israel!$U$1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Israel!$U$2:$U$13</c:f>
              <c:numCache>
                <c:formatCode>General</c:formatCode>
                <c:ptCount val="12"/>
                <c:pt idx="0">
                  <c:v>-85</c:v>
                </c:pt>
                <c:pt idx="1">
                  <c:v>-207</c:v>
                </c:pt>
                <c:pt idx="2">
                  <c:v>-652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2-456A-97AE-EE2D598EB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Israel!$V$16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Israel!$T$17:$T$28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Israel!$V$17:$V$28</c:f>
              <c:numCache>
                <c:formatCode>General</c:formatCode>
                <c:ptCount val="12"/>
                <c:pt idx="0">
                  <c:v>881</c:v>
                </c:pt>
                <c:pt idx="1">
                  <c:v>2262</c:v>
                </c:pt>
                <c:pt idx="2">
                  <c:v>2770</c:v>
                </c:pt>
                <c:pt idx="3">
                  <c:v>3178</c:v>
                </c:pt>
                <c:pt idx="4">
                  <c:v>3288</c:v>
                </c:pt>
                <c:pt idx="5">
                  <c:v>3527</c:v>
                </c:pt>
                <c:pt idx="6">
                  <c:v>4051</c:v>
                </c:pt>
                <c:pt idx="7">
                  <c:v>4467</c:v>
                </c:pt>
                <c:pt idx="8">
                  <c:v>4713</c:v>
                </c:pt>
                <c:pt idx="9">
                  <c:v>5016</c:v>
                </c:pt>
                <c:pt idx="10">
                  <c:v>5201</c:v>
                </c:pt>
                <c:pt idx="11">
                  <c:v>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C-4413-860D-08619B4FB58A}"/>
            </c:ext>
          </c:extLst>
        </c:ser>
        <c:ser>
          <c:idx val="1"/>
          <c:order val="1"/>
          <c:tx>
            <c:strRef>
              <c:f>Israel!$W$16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Israel!$T$17:$T$28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Israel!$W$17:$W$28</c:f>
              <c:numCache>
                <c:formatCode>General</c:formatCode>
                <c:ptCount val="12"/>
                <c:pt idx="0">
                  <c:v>660</c:v>
                </c:pt>
                <c:pt idx="1">
                  <c:v>1113</c:v>
                </c:pt>
                <c:pt idx="2">
                  <c:v>1463</c:v>
                </c:pt>
                <c:pt idx="3">
                  <c:v>1746</c:v>
                </c:pt>
                <c:pt idx="4">
                  <c:v>1768</c:v>
                </c:pt>
                <c:pt idx="5">
                  <c:v>1867</c:v>
                </c:pt>
                <c:pt idx="6">
                  <c:v>1915</c:v>
                </c:pt>
                <c:pt idx="7">
                  <c:v>2907</c:v>
                </c:pt>
                <c:pt idx="8">
                  <c:v>3783</c:v>
                </c:pt>
                <c:pt idx="9">
                  <c:v>4330</c:v>
                </c:pt>
                <c:pt idx="10">
                  <c:v>4465</c:v>
                </c:pt>
                <c:pt idx="11">
                  <c:v>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C-4413-860D-08619B4FB58A}"/>
            </c:ext>
          </c:extLst>
        </c:ser>
        <c:ser>
          <c:idx val="2"/>
          <c:order val="2"/>
          <c:tx>
            <c:strRef>
              <c:f>Israel!$X$16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Israel!$T$17:$T$28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Israel!$X$17:$X$28</c:f>
              <c:numCache>
                <c:formatCode>General</c:formatCode>
                <c:ptCount val="12"/>
                <c:pt idx="0">
                  <c:v>-237</c:v>
                </c:pt>
                <c:pt idx="1">
                  <c:v>-344</c:v>
                </c:pt>
                <c:pt idx="2">
                  <c:v>-280</c:v>
                </c:pt>
                <c:pt idx="3">
                  <c:v>-72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518</c:v>
                </c:pt>
                <c:pt idx="8">
                  <c:v>1262</c:v>
                </c:pt>
                <c:pt idx="9">
                  <c:v>2291</c:v>
                </c:pt>
                <c:pt idx="10">
                  <c:v>2431</c:v>
                </c:pt>
                <c:pt idx="11">
                  <c:v>2678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C-4413-860D-08619B4FB58A}"/>
            </c:ext>
          </c:extLst>
        </c:ser>
        <c:ser>
          <c:idx val="3"/>
          <c:order val="3"/>
          <c:tx>
            <c:strRef>
              <c:f>Israel!$Y$16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Israel!$T$17:$T$28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195</c:v>
                </c:pt>
                <c:pt idx="3">
                  <c:v>299</c:v>
                </c:pt>
                <c:pt idx="4">
                  <c:v>285</c:v>
                </c:pt>
                <c:pt idx="5">
                  <c:v>221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C-4413-860D-08619B4FB58A}"/>
            </c:ext>
          </c:extLst>
        </c:ser>
        <c:ser>
          <c:idx val="4"/>
          <c:order val="4"/>
          <c:tx>
            <c:strRef>
              <c:f>Israel!$Z$16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Israel!$T$17:$T$28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Israel!$Z$17:$Z$28</c:f>
              <c:numCache>
                <c:formatCode>General</c:formatCode>
                <c:ptCount val="12"/>
                <c:pt idx="0">
                  <c:v>-320</c:v>
                </c:pt>
                <c:pt idx="1">
                  <c:v>-484</c:v>
                </c:pt>
                <c:pt idx="2">
                  <c:v>-627</c:v>
                </c:pt>
                <c:pt idx="3">
                  <c:v>-871</c:v>
                </c:pt>
                <c:pt idx="4">
                  <c:v>-1087</c:v>
                </c:pt>
                <c:pt idx="5">
                  <c:v>-1156</c:v>
                </c:pt>
                <c:pt idx="6">
                  <c:v>-1335</c:v>
                </c:pt>
                <c:pt idx="7">
                  <c:v>-1308</c:v>
                </c:pt>
                <c:pt idx="8">
                  <c:v>-1312</c:v>
                </c:pt>
                <c:pt idx="9">
                  <c:v>-1232</c:v>
                </c:pt>
                <c:pt idx="10">
                  <c:v>-1223</c:v>
                </c:pt>
                <c:pt idx="11">
                  <c:v>-1478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3C-4413-860D-08619B4FB58A}"/>
            </c:ext>
          </c:extLst>
        </c:ser>
        <c:ser>
          <c:idx val="5"/>
          <c:order val="5"/>
          <c:tx>
            <c:strRef>
              <c:f>Israel!$AA$16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Israel!$T$17:$T$28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Israel!$AA$17:$AA$28</c:f>
              <c:numCache>
                <c:formatCode>General</c:formatCode>
                <c:ptCount val="12"/>
                <c:pt idx="0">
                  <c:v>88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-295</c:v>
                </c:pt>
                <c:pt idx="5">
                  <c:v>-384</c:v>
                </c:pt>
                <c:pt idx="6">
                  <c:v>-645</c:v>
                </c:pt>
                <c:pt idx="7">
                  <c:v>-851</c:v>
                </c:pt>
                <c:pt idx="8">
                  <c:v>-1031</c:v>
                </c:pt>
                <c:pt idx="9">
                  <c:v>-1044</c:v>
                </c:pt>
                <c:pt idx="10">
                  <c:v>-1155</c:v>
                </c:pt>
                <c:pt idx="11">
                  <c:v>-1405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3C-4413-860D-08619B4F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Italy!$V$1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Italy!$V$2:$V$13</c:f>
              <c:numCache>
                <c:formatCode>General</c:formatCode>
                <c:ptCount val="12"/>
                <c:pt idx="0">
                  <c:v>-4276</c:v>
                </c:pt>
                <c:pt idx="1">
                  <c:v>-6438</c:v>
                </c:pt>
                <c:pt idx="2">
                  <c:v>-8696</c:v>
                </c:pt>
                <c:pt idx="3">
                  <c:v>-12819</c:v>
                </c:pt>
                <c:pt idx="4">
                  <c:v>-15588</c:v>
                </c:pt>
                <c:pt idx="5">
                  <c:v>-16881</c:v>
                </c:pt>
                <c:pt idx="6">
                  <c:v>-18556</c:v>
                </c:pt>
                <c:pt idx="7">
                  <c:v>-19699</c:v>
                </c:pt>
                <c:pt idx="8">
                  <c:v>-22857</c:v>
                </c:pt>
                <c:pt idx="9">
                  <c:v>-26678</c:v>
                </c:pt>
                <c:pt idx="10">
                  <c:v>-27712</c:v>
                </c:pt>
                <c:pt idx="11">
                  <c:v>-27486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E-46D9-B053-2F4E047DF213}"/>
            </c:ext>
          </c:extLst>
        </c:ser>
        <c:ser>
          <c:idx val="1"/>
          <c:order val="1"/>
          <c:tx>
            <c:strRef>
              <c:f>Italy!$W$1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Italy!$W$2:$W$13</c:f>
              <c:numCache>
                <c:formatCode>General</c:formatCode>
                <c:ptCount val="12"/>
                <c:pt idx="0">
                  <c:v>-5394</c:v>
                </c:pt>
                <c:pt idx="1">
                  <c:v>-7179</c:v>
                </c:pt>
                <c:pt idx="2">
                  <c:v>-5893</c:v>
                </c:pt>
                <c:pt idx="3">
                  <c:v>-7014</c:v>
                </c:pt>
                <c:pt idx="4">
                  <c:v>-9675</c:v>
                </c:pt>
                <c:pt idx="5">
                  <c:v>-12151</c:v>
                </c:pt>
                <c:pt idx="6">
                  <c:v>-15131</c:v>
                </c:pt>
                <c:pt idx="7">
                  <c:v>-17077</c:v>
                </c:pt>
                <c:pt idx="8">
                  <c:v>-18366</c:v>
                </c:pt>
                <c:pt idx="9">
                  <c:v>-20389</c:v>
                </c:pt>
                <c:pt idx="10">
                  <c:v>-21117</c:v>
                </c:pt>
                <c:pt idx="11">
                  <c:v>-20653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E-46D9-B053-2F4E047DF213}"/>
            </c:ext>
          </c:extLst>
        </c:ser>
        <c:ser>
          <c:idx val="2"/>
          <c:order val="2"/>
          <c:tx>
            <c:strRef>
              <c:f>Italy!$X$1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Italy!$X$2:$X$13</c:f>
              <c:numCache>
                <c:formatCode>General</c:formatCode>
                <c:ptCount val="12"/>
                <c:pt idx="0">
                  <c:v>-570</c:v>
                </c:pt>
                <c:pt idx="1">
                  <c:v>0</c:v>
                </c:pt>
                <c:pt idx="2">
                  <c:v>-204</c:v>
                </c:pt>
                <c:pt idx="3">
                  <c:v>-1709</c:v>
                </c:pt>
                <c:pt idx="4">
                  <c:v>-3349</c:v>
                </c:pt>
                <c:pt idx="5">
                  <c:v>-3927</c:v>
                </c:pt>
                <c:pt idx="6">
                  <c:v>-4918</c:v>
                </c:pt>
                <c:pt idx="7">
                  <c:v>-6510</c:v>
                </c:pt>
                <c:pt idx="8">
                  <c:v>-7093</c:v>
                </c:pt>
                <c:pt idx="9">
                  <c:v>-8637</c:v>
                </c:pt>
                <c:pt idx="10">
                  <c:v>-11537</c:v>
                </c:pt>
                <c:pt idx="11">
                  <c:v>-15192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E-46D9-B053-2F4E047DF213}"/>
            </c:ext>
          </c:extLst>
        </c:ser>
        <c:ser>
          <c:idx val="3"/>
          <c:order val="3"/>
          <c:tx>
            <c:strRef>
              <c:f>Italy!$Y$1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Italy!$Y$2:$Y$13</c:f>
              <c:numCache>
                <c:formatCode>General</c:formatCode>
                <c:ptCount val="12"/>
                <c:pt idx="0">
                  <c:v>0</c:v>
                </c:pt>
                <c:pt idx="1">
                  <c:v>-872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E-46D9-B053-2F4E047DF213}"/>
            </c:ext>
          </c:extLst>
        </c:ser>
        <c:ser>
          <c:idx val="4"/>
          <c:order val="4"/>
          <c:tx>
            <c:strRef>
              <c:f>Italy!$Z$1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Italy!$Z$2:$Z$13</c:f>
              <c:numCache>
                <c:formatCode>General</c:formatCode>
                <c:ptCount val="12"/>
                <c:pt idx="0">
                  <c:v>1288</c:v>
                </c:pt>
                <c:pt idx="1">
                  <c:v>2451</c:v>
                </c:pt>
                <c:pt idx="2">
                  <c:v>4703</c:v>
                </c:pt>
                <c:pt idx="3">
                  <c:v>4955</c:v>
                </c:pt>
                <c:pt idx="4">
                  <c:v>6663</c:v>
                </c:pt>
                <c:pt idx="5">
                  <c:v>8866</c:v>
                </c:pt>
                <c:pt idx="6">
                  <c:v>11261</c:v>
                </c:pt>
                <c:pt idx="7">
                  <c:v>13463</c:v>
                </c:pt>
                <c:pt idx="8">
                  <c:v>13381</c:v>
                </c:pt>
                <c:pt idx="9">
                  <c:v>13321</c:v>
                </c:pt>
                <c:pt idx="10">
                  <c:v>14072</c:v>
                </c:pt>
                <c:pt idx="11">
                  <c:v>19663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5E-46D9-B053-2F4E047DF213}"/>
            </c:ext>
          </c:extLst>
        </c:ser>
        <c:ser>
          <c:idx val="5"/>
          <c:order val="5"/>
          <c:tx>
            <c:strRef>
              <c:f>Italy!$AA$1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Italy!$AA$2:$AA$13</c:f>
              <c:numCache>
                <c:formatCode>General</c:formatCode>
                <c:ptCount val="12"/>
                <c:pt idx="0">
                  <c:v>1856</c:v>
                </c:pt>
                <c:pt idx="1">
                  <c:v>4689</c:v>
                </c:pt>
                <c:pt idx="2">
                  <c:v>8869</c:v>
                </c:pt>
                <c:pt idx="3">
                  <c:v>11298</c:v>
                </c:pt>
                <c:pt idx="4">
                  <c:v>15861</c:v>
                </c:pt>
                <c:pt idx="5">
                  <c:v>19636</c:v>
                </c:pt>
                <c:pt idx="6">
                  <c:v>23170</c:v>
                </c:pt>
                <c:pt idx="7">
                  <c:v>26657</c:v>
                </c:pt>
                <c:pt idx="8">
                  <c:v>28113</c:v>
                </c:pt>
                <c:pt idx="9">
                  <c:v>30781</c:v>
                </c:pt>
                <c:pt idx="10">
                  <c:v>34239</c:v>
                </c:pt>
                <c:pt idx="11">
                  <c:v>38067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5E-46D9-B053-2F4E047DF213}"/>
            </c:ext>
          </c:extLst>
        </c:ser>
        <c:ser>
          <c:idx val="6"/>
          <c:order val="6"/>
          <c:tx>
            <c:strRef>
              <c:f>Italy!$U$1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Italy!$U$2:$U$13</c:f>
              <c:numCache>
                <c:formatCode>General</c:formatCode>
                <c:ptCount val="12"/>
                <c:pt idx="0">
                  <c:v>-3530</c:v>
                </c:pt>
                <c:pt idx="1">
                  <c:v>-6439</c:v>
                </c:pt>
                <c:pt idx="2">
                  <c:v>-9368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9-4CC9-B548-A992B0A7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Denmark!$V$1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Denmark!$V$2:$V$13</c:f>
              <c:numCache>
                <c:formatCode>General</c:formatCode>
                <c:ptCount val="12"/>
                <c:pt idx="0">
                  <c:v>-57</c:v>
                </c:pt>
                <c:pt idx="1">
                  <c:v>-228</c:v>
                </c:pt>
                <c:pt idx="2">
                  <c:v>-356</c:v>
                </c:pt>
                <c:pt idx="3">
                  <c:v>-693</c:v>
                </c:pt>
                <c:pt idx="4">
                  <c:v>-867</c:v>
                </c:pt>
                <c:pt idx="5">
                  <c:v>-1067</c:v>
                </c:pt>
                <c:pt idx="6">
                  <c:v>-1374</c:v>
                </c:pt>
                <c:pt idx="7">
                  <c:v>-1740</c:v>
                </c:pt>
                <c:pt idx="8">
                  <c:v>-1892</c:v>
                </c:pt>
                <c:pt idx="9">
                  <c:v>-2282</c:v>
                </c:pt>
                <c:pt idx="10">
                  <c:v>-2606</c:v>
                </c:pt>
                <c:pt idx="11">
                  <c:v>-2967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4-4638-8D10-B921A99E2B37}"/>
            </c:ext>
          </c:extLst>
        </c:ser>
        <c:ser>
          <c:idx val="1"/>
          <c:order val="1"/>
          <c:tx>
            <c:strRef>
              <c:f>Denmark!$W$1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Denmark!$W$2:$W$13</c:f>
              <c:numCache>
                <c:formatCode>General</c:formatCode>
                <c:ptCount val="12"/>
                <c:pt idx="0">
                  <c:v>155</c:v>
                </c:pt>
                <c:pt idx="1">
                  <c:v>145</c:v>
                </c:pt>
                <c:pt idx="2">
                  <c:v>498</c:v>
                </c:pt>
                <c:pt idx="3">
                  <c:v>666</c:v>
                </c:pt>
                <c:pt idx="4">
                  <c:v>856</c:v>
                </c:pt>
                <c:pt idx="5">
                  <c:v>817</c:v>
                </c:pt>
                <c:pt idx="6">
                  <c:v>1081</c:v>
                </c:pt>
                <c:pt idx="7">
                  <c:v>1229</c:v>
                </c:pt>
                <c:pt idx="8">
                  <c:v>1439</c:v>
                </c:pt>
                <c:pt idx="9">
                  <c:v>1756</c:v>
                </c:pt>
                <c:pt idx="10">
                  <c:v>2013</c:v>
                </c:pt>
                <c:pt idx="11">
                  <c:v>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4-4638-8D10-B921A99E2B37}"/>
            </c:ext>
          </c:extLst>
        </c:ser>
        <c:ser>
          <c:idx val="2"/>
          <c:order val="2"/>
          <c:tx>
            <c:strRef>
              <c:f>Denmark!$X$1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-86</c:v>
                </c:pt>
                <c:pt idx="10">
                  <c:v>-246</c:v>
                </c:pt>
                <c:pt idx="11">
                  <c:v>-460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C4-4638-8D10-B921A99E2B37}"/>
            </c:ext>
          </c:extLst>
        </c:ser>
        <c:ser>
          <c:idx val="3"/>
          <c:order val="3"/>
          <c:tx>
            <c:strRef>
              <c:f>Denmark!$Y$1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Denmark!$Y$2:$Y$13</c:f>
              <c:numCache>
                <c:formatCode>General</c:formatCode>
                <c:ptCount val="12"/>
                <c:pt idx="0">
                  <c:v>-8</c:v>
                </c:pt>
                <c:pt idx="1">
                  <c:v>-283</c:v>
                </c:pt>
                <c:pt idx="2">
                  <c:v>-421</c:v>
                </c:pt>
                <c:pt idx="3">
                  <c:v>-344</c:v>
                </c:pt>
                <c:pt idx="4">
                  <c:v>-301</c:v>
                </c:pt>
                <c:pt idx="5">
                  <c:v>-341</c:v>
                </c:pt>
                <c:pt idx="6">
                  <c:v>-292</c:v>
                </c:pt>
                <c:pt idx="7">
                  <c:v>-257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C4-4638-8D10-B921A99E2B37}"/>
            </c:ext>
          </c:extLst>
        </c:ser>
        <c:ser>
          <c:idx val="4"/>
          <c:order val="4"/>
          <c:tx>
            <c:strRef>
              <c:f>Denmark!$Z$1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Denmark!$Z$2:$Z$13</c:f>
              <c:numCache>
                <c:formatCode>General</c:formatCode>
                <c:ptCount val="12"/>
                <c:pt idx="0">
                  <c:v>124</c:v>
                </c:pt>
                <c:pt idx="1">
                  <c:v>4</c:v>
                </c:pt>
                <c:pt idx="2">
                  <c:v>136</c:v>
                </c:pt>
                <c:pt idx="3">
                  <c:v>326</c:v>
                </c:pt>
                <c:pt idx="4">
                  <c:v>483</c:v>
                </c:pt>
                <c:pt idx="5">
                  <c:v>524</c:v>
                </c:pt>
                <c:pt idx="6">
                  <c:v>537</c:v>
                </c:pt>
                <c:pt idx="7">
                  <c:v>314</c:v>
                </c:pt>
                <c:pt idx="8">
                  <c:v>351</c:v>
                </c:pt>
                <c:pt idx="9">
                  <c:v>288</c:v>
                </c:pt>
                <c:pt idx="10">
                  <c:v>164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C4-4638-8D10-B921A99E2B37}"/>
            </c:ext>
          </c:extLst>
        </c:ser>
        <c:ser>
          <c:idx val="5"/>
          <c:order val="5"/>
          <c:tx>
            <c:strRef>
              <c:f>Denmark!$AA$1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Denmark!$AA$2:$AA$13</c:f>
              <c:numCache>
                <c:formatCode>General</c:formatCode>
                <c:ptCount val="12"/>
                <c:pt idx="0">
                  <c:v>-27</c:v>
                </c:pt>
                <c:pt idx="1">
                  <c:v>-65</c:v>
                </c:pt>
                <c:pt idx="2">
                  <c:v>-128</c:v>
                </c:pt>
                <c:pt idx="3">
                  <c:v>-151</c:v>
                </c:pt>
                <c:pt idx="4">
                  <c:v>0</c:v>
                </c:pt>
                <c:pt idx="5">
                  <c:v>-92</c:v>
                </c:pt>
                <c:pt idx="6">
                  <c:v>-316</c:v>
                </c:pt>
                <c:pt idx="7">
                  <c:v>-437</c:v>
                </c:pt>
                <c:pt idx="8">
                  <c:v>-244</c:v>
                </c:pt>
                <c:pt idx="9">
                  <c:v>-119</c:v>
                </c:pt>
                <c:pt idx="10">
                  <c:v>-15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C4-4638-8D10-B921A99E2B37}"/>
            </c:ext>
          </c:extLst>
        </c:ser>
        <c:ser>
          <c:idx val="6"/>
          <c:order val="6"/>
          <c:tx>
            <c:strRef>
              <c:f>Denmark!$U$1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Denmark!$U$2:$U$13</c:f>
              <c:numCache>
                <c:formatCode>General</c:formatCode>
                <c:ptCount val="12"/>
                <c:pt idx="0">
                  <c:v>-203</c:v>
                </c:pt>
                <c:pt idx="1">
                  <c:v>-571</c:v>
                </c:pt>
                <c:pt idx="2">
                  <c:v>-685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F-4850-8A18-8C0BEB38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Denmark!$V$16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Denmark!$T$17:$T$28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Denmark!$V$17:$V$28</c:f>
              <c:numCache>
                <c:formatCode>General</c:formatCode>
                <c:ptCount val="12"/>
                <c:pt idx="0">
                  <c:v>461</c:v>
                </c:pt>
                <c:pt idx="1">
                  <c:v>751</c:v>
                </c:pt>
                <c:pt idx="2">
                  <c:v>1538</c:v>
                </c:pt>
                <c:pt idx="3">
                  <c:v>2001</c:v>
                </c:pt>
                <c:pt idx="4">
                  <c:v>2151</c:v>
                </c:pt>
                <c:pt idx="5">
                  <c:v>2523</c:v>
                </c:pt>
                <c:pt idx="6">
                  <c:v>2972</c:v>
                </c:pt>
                <c:pt idx="7">
                  <c:v>3501</c:v>
                </c:pt>
                <c:pt idx="8">
                  <c:v>3735</c:v>
                </c:pt>
                <c:pt idx="9">
                  <c:v>4141</c:v>
                </c:pt>
                <c:pt idx="10">
                  <c:v>4223</c:v>
                </c:pt>
                <c:pt idx="11">
                  <c:v>4790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A-4424-8000-8A84F375ECD3}"/>
            </c:ext>
          </c:extLst>
        </c:ser>
        <c:ser>
          <c:idx val="1"/>
          <c:order val="1"/>
          <c:tx>
            <c:strRef>
              <c:f>Denmark!$W$16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Denmark!$T$17:$T$28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Denmark!$W$17:$W$28</c:f>
              <c:numCache>
                <c:formatCode>General</c:formatCode>
                <c:ptCount val="12"/>
                <c:pt idx="0">
                  <c:v>457</c:v>
                </c:pt>
                <c:pt idx="1">
                  <c:v>72</c:v>
                </c:pt>
                <c:pt idx="2">
                  <c:v>-74</c:v>
                </c:pt>
                <c:pt idx="3">
                  <c:v>-180</c:v>
                </c:pt>
                <c:pt idx="4">
                  <c:v>0</c:v>
                </c:pt>
                <c:pt idx="5">
                  <c:v>171</c:v>
                </c:pt>
                <c:pt idx="6">
                  <c:v>540</c:v>
                </c:pt>
                <c:pt idx="7">
                  <c:v>1012</c:v>
                </c:pt>
                <c:pt idx="8">
                  <c:v>1329</c:v>
                </c:pt>
                <c:pt idx="9">
                  <c:v>1841</c:v>
                </c:pt>
                <c:pt idx="10">
                  <c:v>2224</c:v>
                </c:pt>
                <c:pt idx="11">
                  <c:v>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A-4424-8000-8A84F375ECD3}"/>
            </c:ext>
          </c:extLst>
        </c:ser>
        <c:ser>
          <c:idx val="2"/>
          <c:order val="2"/>
          <c:tx>
            <c:strRef>
              <c:f>Denmark!$X$16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Denmark!$T$17:$T$28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Denmark!$X$17:$X$28</c:f>
              <c:numCache>
                <c:formatCode>General</c:formatCode>
                <c:ptCount val="12"/>
                <c:pt idx="0">
                  <c:v>-154</c:v>
                </c:pt>
                <c:pt idx="1">
                  <c:v>-516</c:v>
                </c:pt>
                <c:pt idx="2">
                  <c:v>-282</c:v>
                </c:pt>
                <c:pt idx="3">
                  <c:v>0</c:v>
                </c:pt>
                <c:pt idx="4">
                  <c:v>-78</c:v>
                </c:pt>
                <c:pt idx="5">
                  <c:v>-144</c:v>
                </c:pt>
                <c:pt idx="6">
                  <c:v>-42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A-4424-8000-8A84F375ECD3}"/>
            </c:ext>
          </c:extLst>
        </c:ser>
        <c:ser>
          <c:idx val="3"/>
          <c:order val="3"/>
          <c:tx>
            <c:strRef>
              <c:f>Denmark!$Y$16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Denmark!$T$17:$T$28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-12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-21</c:v>
                </c:pt>
                <c:pt idx="9">
                  <c:v>-70</c:v>
                </c:pt>
                <c:pt idx="10">
                  <c:v>-177</c:v>
                </c:pt>
                <c:pt idx="11">
                  <c:v>-687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1A-4424-8000-8A84F375ECD3}"/>
            </c:ext>
          </c:extLst>
        </c:ser>
        <c:ser>
          <c:idx val="4"/>
          <c:order val="4"/>
          <c:tx>
            <c:strRef>
              <c:f>Denmark!$Z$16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Denmark!$T$17:$T$28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Denmark!$Z$17:$Z$28</c:f>
              <c:numCache>
                <c:formatCode>General</c:formatCode>
                <c:ptCount val="12"/>
                <c:pt idx="0">
                  <c:v>3</c:v>
                </c:pt>
                <c:pt idx="1">
                  <c:v>216</c:v>
                </c:pt>
                <c:pt idx="2">
                  <c:v>1293</c:v>
                </c:pt>
                <c:pt idx="3">
                  <c:v>1532</c:v>
                </c:pt>
                <c:pt idx="4">
                  <c:v>1465</c:v>
                </c:pt>
                <c:pt idx="5">
                  <c:v>1340</c:v>
                </c:pt>
                <c:pt idx="6">
                  <c:v>1640</c:v>
                </c:pt>
                <c:pt idx="7">
                  <c:v>1783</c:v>
                </c:pt>
                <c:pt idx="8">
                  <c:v>1651</c:v>
                </c:pt>
                <c:pt idx="9">
                  <c:v>1531</c:v>
                </c:pt>
                <c:pt idx="10">
                  <c:v>1170</c:v>
                </c:pt>
                <c:pt idx="11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1A-4424-8000-8A84F375ECD3}"/>
            </c:ext>
          </c:extLst>
        </c:ser>
        <c:ser>
          <c:idx val="5"/>
          <c:order val="5"/>
          <c:tx>
            <c:strRef>
              <c:f>Denmark!$AA$16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Denmark!$T$17:$T$28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Denmark!$AA$17:$AA$28</c:f>
              <c:numCache>
                <c:formatCode>General</c:formatCode>
                <c:ptCount val="12"/>
                <c:pt idx="0">
                  <c:v>-93</c:v>
                </c:pt>
                <c:pt idx="1">
                  <c:v>-104</c:v>
                </c:pt>
                <c:pt idx="2">
                  <c:v>212</c:v>
                </c:pt>
                <c:pt idx="3">
                  <c:v>-3</c:v>
                </c:pt>
                <c:pt idx="4">
                  <c:v>5</c:v>
                </c:pt>
                <c:pt idx="5">
                  <c:v>-18</c:v>
                </c:pt>
                <c:pt idx="6">
                  <c:v>-174</c:v>
                </c:pt>
                <c:pt idx="7">
                  <c:v>-307</c:v>
                </c:pt>
                <c:pt idx="8">
                  <c:v>-441</c:v>
                </c:pt>
                <c:pt idx="9">
                  <c:v>-651</c:v>
                </c:pt>
                <c:pt idx="10">
                  <c:v>-918</c:v>
                </c:pt>
                <c:pt idx="11">
                  <c:v>-1384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1A-4424-8000-8A84F375E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Finland!$V$2:$V$13</c:f>
              <c:numCache>
                <c:formatCode>General</c:formatCode>
                <c:ptCount val="12"/>
                <c:pt idx="0">
                  <c:v>-7</c:v>
                </c:pt>
                <c:pt idx="1">
                  <c:v>-300</c:v>
                </c:pt>
                <c:pt idx="2">
                  <c:v>-644</c:v>
                </c:pt>
                <c:pt idx="3">
                  <c:v>-1136</c:v>
                </c:pt>
                <c:pt idx="4">
                  <c:v>-1457</c:v>
                </c:pt>
                <c:pt idx="5">
                  <c:v>-1611</c:v>
                </c:pt>
                <c:pt idx="6">
                  <c:v>-1792</c:v>
                </c:pt>
                <c:pt idx="7">
                  <c:v>-2076</c:v>
                </c:pt>
                <c:pt idx="8">
                  <c:v>-2115</c:v>
                </c:pt>
                <c:pt idx="9">
                  <c:v>-2189</c:v>
                </c:pt>
                <c:pt idx="10">
                  <c:v>-2458</c:v>
                </c:pt>
                <c:pt idx="11">
                  <c:v>-2644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D-409E-A807-36BA738974BF}"/>
            </c:ext>
          </c:extLst>
        </c:ser>
        <c:ser>
          <c:idx val="1"/>
          <c:order val="1"/>
          <c:tx>
            <c:strRef>
              <c:f>Finland!$W$1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Finland!$W$2:$W$13</c:f>
              <c:numCache>
                <c:formatCode>General</c:formatCode>
                <c:ptCount val="12"/>
                <c:pt idx="0">
                  <c:v>0</c:v>
                </c:pt>
                <c:pt idx="1">
                  <c:v>138</c:v>
                </c:pt>
                <c:pt idx="2">
                  <c:v>481</c:v>
                </c:pt>
                <c:pt idx="3">
                  <c:v>517</c:v>
                </c:pt>
                <c:pt idx="4">
                  <c:v>494</c:v>
                </c:pt>
                <c:pt idx="5">
                  <c:v>761</c:v>
                </c:pt>
                <c:pt idx="6">
                  <c:v>875</c:v>
                </c:pt>
                <c:pt idx="7">
                  <c:v>949</c:v>
                </c:pt>
                <c:pt idx="8">
                  <c:v>1377</c:v>
                </c:pt>
                <c:pt idx="9">
                  <c:v>1632</c:v>
                </c:pt>
                <c:pt idx="10">
                  <c:v>1841</c:v>
                </c:pt>
                <c:pt idx="11">
                  <c:v>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D-409E-A807-36BA738974BF}"/>
            </c:ext>
          </c:extLst>
        </c:ser>
        <c:ser>
          <c:idx val="2"/>
          <c:order val="2"/>
          <c:tx>
            <c:strRef>
              <c:f>Finland!$X$1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Finland!$X$2:$X$13</c:f>
              <c:numCache>
                <c:formatCode>General</c:formatCode>
                <c:ptCount val="12"/>
                <c:pt idx="0">
                  <c:v>-92</c:v>
                </c:pt>
                <c:pt idx="1">
                  <c:v>-205</c:v>
                </c:pt>
                <c:pt idx="2">
                  <c:v>-280</c:v>
                </c:pt>
                <c:pt idx="3">
                  <c:v>-511</c:v>
                </c:pt>
                <c:pt idx="4">
                  <c:v>-748</c:v>
                </c:pt>
                <c:pt idx="5">
                  <c:v>-941</c:v>
                </c:pt>
                <c:pt idx="6">
                  <c:v>-979</c:v>
                </c:pt>
                <c:pt idx="7">
                  <c:v>-1137</c:v>
                </c:pt>
                <c:pt idx="8">
                  <c:v>-1126</c:v>
                </c:pt>
                <c:pt idx="9">
                  <c:v>-1115</c:v>
                </c:pt>
                <c:pt idx="10">
                  <c:v>-1226</c:v>
                </c:pt>
                <c:pt idx="11">
                  <c:v>-1114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D-409E-A807-36BA738974BF}"/>
            </c:ext>
          </c:extLst>
        </c:ser>
        <c:ser>
          <c:idx val="3"/>
          <c:order val="3"/>
          <c:tx>
            <c:strRef>
              <c:f>Finland!$Y$1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Finland!$Y$2:$Y$13</c:f>
              <c:numCache>
                <c:formatCode>General</c:formatCode>
                <c:ptCount val="12"/>
                <c:pt idx="0">
                  <c:v>-132</c:v>
                </c:pt>
                <c:pt idx="1">
                  <c:v>-590</c:v>
                </c:pt>
                <c:pt idx="2">
                  <c:v>-786</c:v>
                </c:pt>
                <c:pt idx="3">
                  <c:v>-1025</c:v>
                </c:pt>
                <c:pt idx="4">
                  <c:v>-1403</c:v>
                </c:pt>
                <c:pt idx="5">
                  <c:v>-1637</c:v>
                </c:pt>
                <c:pt idx="6">
                  <c:v>-1731</c:v>
                </c:pt>
                <c:pt idx="7">
                  <c:v>-1960</c:v>
                </c:pt>
                <c:pt idx="8">
                  <c:v>-1852</c:v>
                </c:pt>
                <c:pt idx="9">
                  <c:v>-1919</c:v>
                </c:pt>
                <c:pt idx="10">
                  <c:v>-1989</c:v>
                </c:pt>
                <c:pt idx="11">
                  <c:v>-1964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DD-409E-A807-36BA738974BF}"/>
            </c:ext>
          </c:extLst>
        </c:ser>
        <c:ser>
          <c:idx val="4"/>
          <c:order val="4"/>
          <c:tx>
            <c:strRef>
              <c:f>Finland!$Z$1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Finland!$Z$2:$Z$13</c:f>
              <c:numCache>
                <c:formatCode>General</c:formatCode>
                <c:ptCount val="12"/>
                <c:pt idx="0">
                  <c:v>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DD-409E-A807-36BA738974BF}"/>
            </c:ext>
          </c:extLst>
        </c:ser>
        <c:ser>
          <c:idx val="5"/>
          <c:order val="5"/>
          <c:tx>
            <c:strRef>
              <c:f>Finland!$AA$1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Finland!$AA$2:$AA$13</c:f>
              <c:numCache>
                <c:formatCode>General</c:formatCode>
                <c:ptCount val="12"/>
                <c:pt idx="0">
                  <c:v>153</c:v>
                </c:pt>
                <c:pt idx="1">
                  <c:v>221</c:v>
                </c:pt>
                <c:pt idx="2">
                  <c:v>427</c:v>
                </c:pt>
                <c:pt idx="3">
                  <c:v>500</c:v>
                </c:pt>
                <c:pt idx="4">
                  <c:v>725</c:v>
                </c:pt>
                <c:pt idx="5">
                  <c:v>1095</c:v>
                </c:pt>
                <c:pt idx="6">
                  <c:v>1488</c:v>
                </c:pt>
                <c:pt idx="7">
                  <c:v>1696</c:v>
                </c:pt>
                <c:pt idx="8">
                  <c:v>1956</c:v>
                </c:pt>
                <c:pt idx="9">
                  <c:v>2316</c:v>
                </c:pt>
                <c:pt idx="10">
                  <c:v>2475</c:v>
                </c:pt>
                <c:pt idx="11">
                  <c:v>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DD-409E-A807-36BA738974BF}"/>
            </c:ext>
          </c:extLst>
        </c:ser>
        <c:ser>
          <c:idx val="6"/>
          <c:order val="6"/>
          <c:tx>
            <c:strRef>
              <c:f>Finland!$U$1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Finland!$U$2:$U$13</c:f>
              <c:numCache>
                <c:formatCode>General</c:formatCode>
                <c:ptCount val="12"/>
                <c:pt idx="0">
                  <c:v>-465</c:v>
                </c:pt>
                <c:pt idx="1">
                  <c:v>-970</c:v>
                </c:pt>
                <c:pt idx="2">
                  <c:v>-1291</c:v>
                </c:pt>
                <c:pt idx="3">
                  <c:v>-1909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E-4297-B58D-1B186979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Finland!$V$17:$V$28</c:f>
              <c:numCache>
                <c:formatCode>General</c:formatCode>
                <c:ptCount val="12"/>
                <c:pt idx="0">
                  <c:v>761</c:v>
                </c:pt>
                <c:pt idx="1">
                  <c:v>1381</c:v>
                </c:pt>
                <c:pt idx="2">
                  <c:v>2042</c:v>
                </c:pt>
                <c:pt idx="3">
                  <c:v>2877</c:v>
                </c:pt>
                <c:pt idx="4">
                  <c:v>3398</c:v>
                </c:pt>
                <c:pt idx="5">
                  <c:v>3603</c:v>
                </c:pt>
                <c:pt idx="6">
                  <c:v>3952</c:v>
                </c:pt>
                <c:pt idx="7">
                  <c:v>4618</c:v>
                </c:pt>
                <c:pt idx="8">
                  <c:v>5394</c:v>
                </c:pt>
                <c:pt idx="9">
                  <c:v>6336</c:v>
                </c:pt>
                <c:pt idx="10">
                  <c:v>7299</c:v>
                </c:pt>
                <c:pt idx="11">
                  <c:v>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2-4E4B-BC6B-68954918B041}"/>
            </c:ext>
          </c:extLst>
        </c:ser>
        <c:ser>
          <c:idx val="1"/>
          <c:order val="1"/>
          <c:tx>
            <c:strRef>
              <c:f>Finland!$W$16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Finland!$W$17:$W$28</c:f>
              <c:numCache>
                <c:formatCode>General</c:formatCode>
                <c:ptCount val="12"/>
                <c:pt idx="0">
                  <c:v>0</c:v>
                </c:pt>
                <c:pt idx="1">
                  <c:v>-7</c:v>
                </c:pt>
                <c:pt idx="2">
                  <c:v>-188</c:v>
                </c:pt>
                <c:pt idx="3">
                  <c:v>-299</c:v>
                </c:pt>
                <c:pt idx="4">
                  <c:v>-165</c:v>
                </c:pt>
                <c:pt idx="5">
                  <c:v>-102</c:v>
                </c:pt>
                <c:pt idx="6">
                  <c:v>110</c:v>
                </c:pt>
                <c:pt idx="7">
                  <c:v>497</c:v>
                </c:pt>
                <c:pt idx="8">
                  <c:v>973</c:v>
                </c:pt>
                <c:pt idx="9">
                  <c:v>1677</c:v>
                </c:pt>
                <c:pt idx="10">
                  <c:v>2360</c:v>
                </c:pt>
                <c:pt idx="11">
                  <c:v>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2-4E4B-BC6B-68954918B041}"/>
            </c:ext>
          </c:extLst>
        </c:ser>
        <c:ser>
          <c:idx val="2"/>
          <c:order val="2"/>
          <c:tx>
            <c:strRef>
              <c:f>Finland!$X$16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Finland!$X$17:$X$28</c:f>
              <c:numCache>
                <c:formatCode>General</c:formatCode>
                <c:ptCount val="12"/>
                <c:pt idx="0">
                  <c:v>-369</c:v>
                </c:pt>
                <c:pt idx="1">
                  <c:v>-308</c:v>
                </c:pt>
                <c:pt idx="2">
                  <c:v>-278</c:v>
                </c:pt>
                <c:pt idx="3">
                  <c:v>7</c:v>
                </c:pt>
                <c:pt idx="4">
                  <c:v>106</c:v>
                </c:pt>
                <c:pt idx="5">
                  <c:v>148</c:v>
                </c:pt>
                <c:pt idx="6">
                  <c:v>0</c:v>
                </c:pt>
                <c:pt idx="7">
                  <c:v>0</c:v>
                </c:pt>
                <c:pt idx="8">
                  <c:v>246</c:v>
                </c:pt>
                <c:pt idx="9">
                  <c:v>443</c:v>
                </c:pt>
                <c:pt idx="10">
                  <c:v>707</c:v>
                </c:pt>
                <c:pt idx="11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2-4E4B-BC6B-68954918B041}"/>
            </c:ext>
          </c:extLst>
        </c:ser>
        <c:ser>
          <c:idx val="3"/>
          <c:order val="3"/>
          <c:tx>
            <c:strRef>
              <c:f>Finland!$Y$16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Finland!$Y$17:$Y$28</c:f>
              <c:numCache>
                <c:formatCode>General</c:formatCode>
                <c:ptCount val="12"/>
                <c:pt idx="0">
                  <c:v>69</c:v>
                </c:pt>
                <c:pt idx="1">
                  <c:v>0</c:v>
                </c:pt>
                <c:pt idx="2">
                  <c:v>0</c:v>
                </c:pt>
                <c:pt idx="3">
                  <c:v>-188</c:v>
                </c:pt>
                <c:pt idx="4">
                  <c:v>-348</c:v>
                </c:pt>
                <c:pt idx="5">
                  <c:v>-558</c:v>
                </c:pt>
                <c:pt idx="6">
                  <c:v>-730</c:v>
                </c:pt>
                <c:pt idx="7">
                  <c:v>-880</c:v>
                </c:pt>
                <c:pt idx="8">
                  <c:v>-808</c:v>
                </c:pt>
                <c:pt idx="9">
                  <c:v>-528</c:v>
                </c:pt>
                <c:pt idx="10">
                  <c:v>-535</c:v>
                </c:pt>
                <c:pt idx="11">
                  <c:v>-578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2-4E4B-BC6B-68954918B041}"/>
            </c:ext>
          </c:extLst>
        </c:ser>
        <c:ser>
          <c:idx val="4"/>
          <c:order val="4"/>
          <c:tx>
            <c:strRef>
              <c:f>Finland!$Z$16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Finland!$Z$17:$Z$28</c:f>
              <c:numCache>
                <c:formatCode>General</c:formatCode>
                <c:ptCount val="12"/>
                <c:pt idx="0">
                  <c:v>-149</c:v>
                </c:pt>
                <c:pt idx="1">
                  <c:v>0</c:v>
                </c:pt>
                <c:pt idx="2">
                  <c:v>542</c:v>
                </c:pt>
                <c:pt idx="3">
                  <c:v>752</c:v>
                </c:pt>
                <c:pt idx="4">
                  <c:v>478</c:v>
                </c:pt>
                <c:pt idx="5">
                  <c:v>215</c:v>
                </c:pt>
                <c:pt idx="6">
                  <c:v>237</c:v>
                </c:pt>
                <c:pt idx="7">
                  <c:v>119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A2-4E4B-BC6B-68954918B041}"/>
            </c:ext>
          </c:extLst>
        </c:ser>
        <c:ser>
          <c:idx val="5"/>
          <c:order val="5"/>
          <c:tx>
            <c:strRef>
              <c:f>Finland!$AA$16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Finland!$AA$17:$AA$28</c:f>
              <c:numCache>
                <c:formatCode>General</c:formatCode>
                <c:ptCount val="12"/>
                <c:pt idx="0">
                  <c:v>433</c:v>
                </c:pt>
                <c:pt idx="1">
                  <c:v>423</c:v>
                </c:pt>
                <c:pt idx="2">
                  <c:v>172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-367</c:v>
                </c:pt>
                <c:pt idx="7">
                  <c:v>-520</c:v>
                </c:pt>
                <c:pt idx="8">
                  <c:v>-581</c:v>
                </c:pt>
                <c:pt idx="9">
                  <c:v>-596</c:v>
                </c:pt>
                <c:pt idx="10">
                  <c:v>-743</c:v>
                </c:pt>
                <c:pt idx="11">
                  <c:v>-805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A2-4E4B-BC6B-68954918B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Poland!$V$2:$V$13</c:f>
              <c:numCache>
                <c:formatCode>General</c:formatCode>
                <c:ptCount val="12"/>
                <c:pt idx="0">
                  <c:v>-8900</c:v>
                </c:pt>
                <c:pt idx="1">
                  <c:v>-14100</c:v>
                </c:pt>
                <c:pt idx="2">
                  <c:v>-16400</c:v>
                </c:pt>
                <c:pt idx="3">
                  <c:v>-24200</c:v>
                </c:pt>
                <c:pt idx="4">
                  <c:v>-27600</c:v>
                </c:pt>
                <c:pt idx="5">
                  <c:v>-28700</c:v>
                </c:pt>
                <c:pt idx="6">
                  <c:v>-39300</c:v>
                </c:pt>
                <c:pt idx="7">
                  <c:v>-44200</c:v>
                </c:pt>
                <c:pt idx="8">
                  <c:v>-50800</c:v>
                </c:pt>
                <c:pt idx="9">
                  <c:v>-59400</c:v>
                </c:pt>
                <c:pt idx="10">
                  <c:v>-64000</c:v>
                </c:pt>
                <c:pt idx="11">
                  <c:v>-70000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55-415B-9F42-9ECD1EBB5B88}"/>
            </c:ext>
          </c:extLst>
        </c:ser>
        <c:ser>
          <c:idx val="1"/>
          <c:order val="1"/>
          <c:tx>
            <c:strRef>
              <c:f>Poland!$W$1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Poland!$W$2:$W$13</c:f>
              <c:numCache>
                <c:formatCode>General</c:formatCode>
                <c:ptCount val="12"/>
                <c:pt idx="0">
                  <c:v>-8300</c:v>
                </c:pt>
                <c:pt idx="1">
                  <c:v>-10600</c:v>
                </c:pt>
                <c:pt idx="2">
                  <c:v>-8600</c:v>
                </c:pt>
                <c:pt idx="3">
                  <c:v>-13200</c:v>
                </c:pt>
                <c:pt idx="4">
                  <c:v>-16500</c:v>
                </c:pt>
                <c:pt idx="5">
                  <c:v>-16400</c:v>
                </c:pt>
                <c:pt idx="6">
                  <c:v>-25700</c:v>
                </c:pt>
                <c:pt idx="7">
                  <c:v>-30700</c:v>
                </c:pt>
                <c:pt idx="8">
                  <c:v>-34200</c:v>
                </c:pt>
                <c:pt idx="9">
                  <c:v>-40600</c:v>
                </c:pt>
                <c:pt idx="10">
                  <c:v>-41100</c:v>
                </c:pt>
                <c:pt idx="11">
                  <c:v>-43600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5-415B-9F42-9ECD1EBB5B88}"/>
            </c:ext>
          </c:extLst>
        </c:ser>
        <c:ser>
          <c:idx val="2"/>
          <c:order val="2"/>
          <c:tx>
            <c:strRef>
              <c:f>Poland!$X$1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Poland!$X$2:$X$13</c:f>
              <c:numCache>
                <c:formatCode>General</c:formatCode>
                <c:ptCount val="12"/>
                <c:pt idx="0">
                  <c:v>-500</c:v>
                </c:pt>
                <c:pt idx="1">
                  <c:v>-1300</c:v>
                </c:pt>
                <c:pt idx="2">
                  <c:v>-2500</c:v>
                </c:pt>
                <c:pt idx="3">
                  <c:v>-5900</c:v>
                </c:pt>
                <c:pt idx="4">
                  <c:v>-7600</c:v>
                </c:pt>
                <c:pt idx="5">
                  <c:v>-4900</c:v>
                </c:pt>
                <c:pt idx="6">
                  <c:v>-8900</c:v>
                </c:pt>
                <c:pt idx="7">
                  <c:v>-11600</c:v>
                </c:pt>
                <c:pt idx="8">
                  <c:v>-12100</c:v>
                </c:pt>
                <c:pt idx="9">
                  <c:v>-16100</c:v>
                </c:pt>
                <c:pt idx="10">
                  <c:v>-17200</c:v>
                </c:pt>
                <c:pt idx="11">
                  <c:v>-19700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5-415B-9F42-9ECD1EBB5B88}"/>
            </c:ext>
          </c:extLst>
        </c:ser>
        <c:ser>
          <c:idx val="3"/>
          <c:order val="3"/>
          <c:tx>
            <c:strRef>
              <c:f>Poland!$Y$1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5-415B-9F42-9ECD1EBB5B88}"/>
            </c:ext>
          </c:extLst>
        </c:ser>
        <c:ser>
          <c:idx val="4"/>
          <c:order val="4"/>
          <c:tx>
            <c:strRef>
              <c:f>Poland!$Z$1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Poland!$Z$2:$Z$13</c:f>
              <c:numCache>
                <c:formatCode>General</c:formatCode>
                <c:ptCount val="12"/>
                <c:pt idx="0">
                  <c:v>1800</c:v>
                </c:pt>
                <c:pt idx="1">
                  <c:v>2800</c:v>
                </c:pt>
                <c:pt idx="2">
                  <c:v>5900</c:v>
                </c:pt>
                <c:pt idx="3">
                  <c:v>5400</c:v>
                </c:pt>
                <c:pt idx="4">
                  <c:v>6700</c:v>
                </c:pt>
                <c:pt idx="5">
                  <c:v>11100</c:v>
                </c:pt>
                <c:pt idx="6">
                  <c:v>10100</c:v>
                </c:pt>
                <c:pt idx="7">
                  <c:v>11600</c:v>
                </c:pt>
                <c:pt idx="8">
                  <c:v>10000</c:v>
                </c:pt>
                <c:pt idx="9">
                  <c:v>12000</c:v>
                </c:pt>
                <c:pt idx="10">
                  <c:v>14100</c:v>
                </c:pt>
                <c:pt idx="11">
                  <c:v>13100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5-415B-9F42-9ECD1EBB5B88}"/>
            </c:ext>
          </c:extLst>
        </c:ser>
        <c:ser>
          <c:idx val="5"/>
          <c:order val="5"/>
          <c:tx>
            <c:strRef>
              <c:f>Poland!$AA$1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Poland!$AA$2:$AA$13</c:f>
              <c:numCache>
                <c:formatCode>General</c:formatCode>
                <c:ptCount val="12"/>
                <c:pt idx="0">
                  <c:v>500</c:v>
                </c:pt>
                <c:pt idx="1">
                  <c:v>3400</c:v>
                </c:pt>
                <c:pt idx="2">
                  <c:v>9300</c:v>
                </c:pt>
                <c:pt idx="3">
                  <c:v>7100</c:v>
                </c:pt>
                <c:pt idx="4">
                  <c:v>12100</c:v>
                </c:pt>
                <c:pt idx="5">
                  <c:v>17500</c:v>
                </c:pt>
                <c:pt idx="6">
                  <c:v>15600</c:v>
                </c:pt>
                <c:pt idx="7">
                  <c:v>18900</c:v>
                </c:pt>
                <c:pt idx="8">
                  <c:v>20000</c:v>
                </c:pt>
                <c:pt idx="9">
                  <c:v>22300</c:v>
                </c:pt>
                <c:pt idx="10">
                  <c:v>26300</c:v>
                </c:pt>
                <c:pt idx="11">
                  <c:v>26700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5-415B-9F42-9ECD1EBB5B88}"/>
            </c:ext>
          </c:extLst>
        </c:ser>
        <c:ser>
          <c:idx val="6"/>
          <c:order val="6"/>
          <c:tx>
            <c:strRef>
              <c:f>Poland!$U$1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Poland!$U$2:$U$13</c:f>
              <c:numCache>
                <c:formatCode>General</c:formatCode>
                <c:ptCount val="12"/>
                <c:pt idx="0">
                  <c:v>-8200</c:v>
                </c:pt>
                <c:pt idx="1">
                  <c:v>-15000</c:v>
                </c:pt>
                <c:pt idx="2">
                  <c:v>-19300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7-4DD7-8385-747D9232E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7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Poland!$V$17:$V$28</c:f>
              <c:numCache>
                <c:formatCode>General</c:formatCode>
                <c:ptCount val="12"/>
                <c:pt idx="0">
                  <c:v>8600</c:v>
                </c:pt>
                <c:pt idx="1">
                  <c:v>13500</c:v>
                </c:pt>
                <c:pt idx="2">
                  <c:v>13200</c:v>
                </c:pt>
                <c:pt idx="3">
                  <c:v>19000</c:v>
                </c:pt>
                <c:pt idx="4">
                  <c:v>20900</c:v>
                </c:pt>
                <c:pt idx="5">
                  <c:v>23900</c:v>
                </c:pt>
                <c:pt idx="6">
                  <c:v>22100</c:v>
                </c:pt>
                <c:pt idx="7">
                  <c:v>26500</c:v>
                </c:pt>
                <c:pt idx="8">
                  <c:v>28300</c:v>
                </c:pt>
                <c:pt idx="9">
                  <c:v>28900</c:v>
                </c:pt>
                <c:pt idx="10">
                  <c:v>29900</c:v>
                </c:pt>
                <c:pt idx="11">
                  <c:v>34600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E-417A-8440-F9639F2D1D7B}"/>
            </c:ext>
          </c:extLst>
        </c:ser>
        <c:ser>
          <c:idx val="1"/>
          <c:order val="1"/>
          <c:tx>
            <c:strRef>
              <c:f>Poland!$W$16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Poland!$W$17:$W$28</c:f>
              <c:numCache>
                <c:formatCode>General</c:formatCode>
                <c:ptCount val="12"/>
                <c:pt idx="0">
                  <c:v>6500</c:v>
                </c:pt>
                <c:pt idx="1">
                  <c:v>9700</c:v>
                </c:pt>
                <c:pt idx="2">
                  <c:v>22400</c:v>
                </c:pt>
                <c:pt idx="3">
                  <c:v>47400</c:v>
                </c:pt>
                <c:pt idx="4">
                  <c:v>54800</c:v>
                </c:pt>
                <c:pt idx="5">
                  <c:v>60000</c:v>
                </c:pt>
                <c:pt idx="6">
                  <c:v>59800</c:v>
                </c:pt>
                <c:pt idx="7">
                  <c:v>61000</c:v>
                </c:pt>
                <c:pt idx="8">
                  <c:v>62300</c:v>
                </c:pt>
                <c:pt idx="9">
                  <c:v>62300</c:v>
                </c:pt>
                <c:pt idx="10">
                  <c:v>80400</c:v>
                </c:pt>
                <c:pt idx="11">
                  <c:v>105600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E-417A-8440-F9639F2D1D7B}"/>
            </c:ext>
          </c:extLst>
        </c:ser>
        <c:ser>
          <c:idx val="2"/>
          <c:order val="2"/>
          <c:tx>
            <c:strRef>
              <c:f>Poland!$X$16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Poland!$X$17:$X$28</c:f>
              <c:numCache>
                <c:formatCode>General</c:formatCode>
                <c:ptCount val="12"/>
                <c:pt idx="0">
                  <c:v>-3100</c:v>
                </c:pt>
                <c:pt idx="1">
                  <c:v>-5800</c:v>
                </c:pt>
                <c:pt idx="2">
                  <c:v>-8600</c:v>
                </c:pt>
                <c:pt idx="3">
                  <c:v>-4400</c:v>
                </c:pt>
                <c:pt idx="4">
                  <c:v>-6500</c:v>
                </c:pt>
                <c:pt idx="5">
                  <c:v>-2100</c:v>
                </c:pt>
                <c:pt idx="6">
                  <c:v>-1700</c:v>
                </c:pt>
                <c:pt idx="7">
                  <c:v>0</c:v>
                </c:pt>
                <c:pt idx="8">
                  <c:v>1600</c:v>
                </c:pt>
                <c:pt idx="9">
                  <c:v>11800</c:v>
                </c:pt>
                <c:pt idx="10">
                  <c:v>45000</c:v>
                </c:pt>
                <c:pt idx="11">
                  <c:v>63400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E-417A-8440-F9639F2D1D7B}"/>
            </c:ext>
          </c:extLst>
        </c:ser>
        <c:ser>
          <c:idx val="3"/>
          <c:order val="3"/>
          <c:tx>
            <c:strRef>
              <c:f>Poland!$Y$16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Poland!$Y$17:$Y$28</c:f>
              <c:numCache>
                <c:formatCode>General</c:formatCode>
                <c:ptCount val="12"/>
                <c:pt idx="0">
                  <c:v>-500</c:v>
                </c:pt>
                <c:pt idx="1">
                  <c:v>-1000</c:v>
                </c:pt>
                <c:pt idx="2">
                  <c:v>-7300</c:v>
                </c:pt>
                <c:pt idx="3">
                  <c:v>-1800</c:v>
                </c:pt>
                <c:pt idx="4">
                  <c:v>-2200</c:v>
                </c:pt>
                <c:pt idx="5">
                  <c:v>-1300</c:v>
                </c:pt>
                <c:pt idx="6">
                  <c:v>0</c:v>
                </c:pt>
                <c:pt idx="7">
                  <c:v>-1800</c:v>
                </c:pt>
                <c:pt idx="8">
                  <c:v>-2200</c:v>
                </c:pt>
                <c:pt idx="9">
                  <c:v>-3900</c:v>
                </c:pt>
                <c:pt idx="10">
                  <c:v>-5100</c:v>
                </c:pt>
                <c:pt idx="11">
                  <c:v>-4100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0E-417A-8440-F9639F2D1D7B}"/>
            </c:ext>
          </c:extLst>
        </c:ser>
        <c:ser>
          <c:idx val="4"/>
          <c:order val="4"/>
          <c:tx>
            <c:strRef>
              <c:f>Poland!$Z$16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Poland!$Z$17:$Z$28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300</c:v>
                </c:pt>
                <c:pt idx="3">
                  <c:v>6000</c:v>
                </c:pt>
                <c:pt idx="4">
                  <c:v>3800</c:v>
                </c:pt>
                <c:pt idx="5">
                  <c:v>4500</c:v>
                </c:pt>
                <c:pt idx="6">
                  <c:v>4300</c:v>
                </c:pt>
                <c:pt idx="7">
                  <c:v>3600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0E-417A-8440-F9639F2D1D7B}"/>
            </c:ext>
          </c:extLst>
        </c:ser>
        <c:ser>
          <c:idx val="5"/>
          <c:order val="5"/>
          <c:tx>
            <c:strRef>
              <c:f>Poland!$AA$16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Poland!$AA$17:$AA$28</c:f>
              <c:numCache>
                <c:formatCode>General</c:formatCode>
                <c:ptCount val="12"/>
                <c:pt idx="0">
                  <c:v>4700</c:v>
                </c:pt>
                <c:pt idx="1">
                  <c:v>5300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-2800</c:v>
                </c:pt>
                <c:pt idx="7">
                  <c:v>-4400</c:v>
                </c:pt>
                <c:pt idx="8">
                  <c:v>-7200</c:v>
                </c:pt>
                <c:pt idx="9">
                  <c:v>-8200</c:v>
                </c:pt>
                <c:pt idx="10">
                  <c:v>-8600</c:v>
                </c:pt>
                <c:pt idx="11">
                  <c:v>-11200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0E-417A-8440-F9639F2D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Germany!$V$1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Germany!$V$2:$V$13</c:f>
              <c:numCache>
                <c:formatCode>General</c:formatCode>
                <c:ptCount val="12"/>
                <c:pt idx="0">
                  <c:v>-5402</c:v>
                </c:pt>
                <c:pt idx="1">
                  <c:v>-10646</c:v>
                </c:pt>
                <c:pt idx="2">
                  <c:v>-15841</c:v>
                </c:pt>
                <c:pt idx="3">
                  <c:v>-19766</c:v>
                </c:pt>
                <c:pt idx="4">
                  <c:v>-22483</c:v>
                </c:pt>
                <c:pt idx="5">
                  <c:v>-23998</c:v>
                </c:pt>
                <c:pt idx="6">
                  <c:v>-27418</c:v>
                </c:pt>
                <c:pt idx="7">
                  <c:v>-30940</c:v>
                </c:pt>
                <c:pt idx="8">
                  <c:v>-33611</c:v>
                </c:pt>
                <c:pt idx="9">
                  <c:v>-36901</c:v>
                </c:pt>
                <c:pt idx="10">
                  <c:v>-41154</c:v>
                </c:pt>
                <c:pt idx="11">
                  <c:v>-46028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F-4230-84BD-4FA848B41BA2}"/>
            </c:ext>
          </c:extLst>
        </c:ser>
        <c:ser>
          <c:idx val="1"/>
          <c:order val="1"/>
          <c:tx>
            <c:strRef>
              <c:f>Germany!$W$1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Germany!$W$2:$W$13</c:f>
              <c:numCache>
                <c:formatCode>General</c:formatCode>
                <c:ptCount val="12"/>
                <c:pt idx="0">
                  <c:v>517</c:v>
                </c:pt>
                <c:pt idx="1">
                  <c:v>2141</c:v>
                </c:pt>
                <c:pt idx="2">
                  <c:v>5871</c:v>
                </c:pt>
                <c:pt idx="3">
                  <c:v>8097</c:v>
                </c:pt>
                <c:pt idx="4">
                  <c:v>5044</c:v>
                </c:pt>
                <c:pt idx="5">
                  <c:v>4850</c:v>
                </c:pt>
                <c:pt idx="6">
                  <c:v>5312</c:v>
                </c:pt>
                <c:pt idx="7">
                  <c:v>6384</c:v>
                </c:pt>
                <c:pt idx="8">
                  <c:v>8140</c:v>
                </c:pt>
                <c:pt idx="9">
                  <c:v>10297</c:v>
                </c:pt>
                <c:pt idx="10">
                  <c:v>11110</c:v>
                </c:pt>
                <c:pt idx="11">
                  <c:v>10608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F-4230-84BD-4FA848B41BA2}"/>
            </c:ext>
          </c:extLst>
        </c:ser>
        <c:ser>
          <c:idx val="2"/>
          <c:order val="2"/>
          <c:tx>
            <c:strRef>
              <c:f>Germany!$X$1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Germany!$X$2:$X$13</c:f>
              <c:numCache>
                <c:formatCode>General</c:formatCode>
                <c:ptCount val="12"/>
                <c:pt idx="0">
                  <c:v>-95</c:v>
                </c:pt>
                <c:pt idx="1">
                  <c:v>-366</c:v>
                </c:pt>
                <c:pt idx="2">
                  <c:v>-1466</c:v>
                </c:pt>
                <c:pt idx="3">
                  <c:v>-1602</c:v>
                </c:pt>
                <c:pt idx="4">
                  <c:v>-4699</c:v>
                </c:pt>
                <c:pt idx="5">
                  <c:v>-4768</c:v>
                </c:pt>
                <c:pt idx="6">
                  <c:v>-5511</c:v>
                </c:pt>
                <c:pt idx="7">
                  <c:v>-7289</c:v>
                </c:pt>
                <c:pt idx="8">
                  <c:v>-7438</c:v>
                </c:pt>
                <c:pt idx="9">
                  <c:v>-8084</c:v>
                </c:pt>
                <c:pt idx="10">
                  <c:v>-10664</c:v>
                </c:pt>
                <c:pt idx="11">
                  <c:v>-11740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F-4230-84BD-4FA848B41BA2}"/>
            </c:ext>
          </c:extLst>
        </c:ser>
        <c:ser>
          <c:idx val="3"/>
          <c:order val="3"/>
          <c:tx>
            <c:strRef>
              <c:f>Germany!$Y$1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Germany!$Y$2:$Y$13</c:f>
              <c:numCache>
                <c:formatCode>General</c:formatCode>
                <c:ptCount val="12"/>
                <c:pt idx="0">
                  <c:v>-533</c:v>
                </c:pt>
                <c:pt idx="1">
                  <c:v>-2320</c:v>
                </c:pt>
                <c:pt idx="2">
                  <c:v>-3971</c:v>
                </c:pt>
                <c:pt idx="3">
                  <c:v>-2712</c:v>
                </c:pt>
                <c:pt idx="4">
                  <c:v>-5571</c:v>
                </c:pt>
                <c:pt idx="5">
                  <c:v>-5034</c:v>
                </c:pt>
                <c:pt idx="6">
                  <c:v>-4179</c:v>
                </c:pt>
                <c:pt idx="7">
                  <c:v>-4087</c:v>
                </c:pt>
                <c:pt idx="8">
                  <c:v>-3636</c:v>
                </c:pt>
                <c:pt idx="9">
                  <c:v>-3471</c:v>
                </c:pt>
                <c:pt idx="10">
                  <c:v>-4993</c:v>
                </c:pt>
                <c:pt idx="11">
                  <c:v>-6794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F-4230-84BD-4FA848B41BA2}"/>
            </c:ext>
          </c:extLst>
        </c:ser>
        <c:ser>
          <c:idx val="4"/>
          <c:order val="4"/>
          <c:tx>
            <c:strRef>
              <c:f>Germany!$Z$1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Germany!$Z$2:$Z$13</c:f>
              <c:numCache>
                <c:formatCode>General</c:formatCode>
                <c:ptCount val="12"/>
                <c:pt idx="0">
                  <c:v>1594</c:v>
                </c:pt>
                <c:pt idx="1">
                  <c:v>1112</c:v>
                </c:pt>
                <c:pt idx="2">
                  <c:v>1421</c:v>
                </c:pt>
                <c:pt idx="3">
                  <c:v>2187</c:v>
                </c:pt>
                <c:pt idx="4">
                  <c:v>1779</c:v>
                </c:pt>
                <c:pt idx="5">
                  <c:v>3905</c:v>
                </c:pt>
                <c:pt idx="6">
                  <c:v>5689</c:v>
                </c:pt>
                <c:pt idx="7">
                  <c:v>5685</c:v>
                </c:pt>
                <c:pt idx="8">
                  <c:v>6244</c:v>
                </c:pt>
                <c:pt idx="9">
                  <c:v>6694</c:v>
                </c:pt>
                <c:pt idx="10">
                  <c:v>4741</c:v>
                </c:pt>
                <c:pt idx="11">
                  <c:v>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4F-4230-84BD-4FA848B41BA2}"/>
            </c:ext>
          </c:extLst>
        </c:ser>
        <c:ser>
          <c:idx val="5"/>
          <c:order val="5"/>
          <c:tx>
            <c:strRef>
              <c:f>Germany!$AA$1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4F-4230-84BD-4FA848B41BA2}"/>
            </c:ext>
          </c:extLst>
        </c:ser>
        <c:ser>
          <c:idx val="6"/>
          <c:order val="6"/>
          <c:tx>
            <c:strRef>
              <c:f>Germany!$U$1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Germany!$U$2:$U$13</c:f>
              <c:numCache>
                <c:formatCode>General</c:formatCode>
                <c:ptCount val="12"/>
                <c:pt idx="0">
                  <c:v>-8194</c:v>
                </c:pt>
                <c:pt idx="1">
                  <c:v>-16428</c:v>
                </c:pt>
                <c:pt idx="2">
                  <c:v>-24016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4-440A-98D7-0634C083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Estonia!$V$1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Estonia!$V$2:$V$13</c:f>
              <c:numCache>
                <c:formatCode>General</c:formatCode>
                <c:ptCount val="12"/>
                <c:pt idx="0">
                  <c:v>-153</c:v>
                </c:pt>
                <c:pt idx="1">
                  <c:v>-302</c:v>
                </c:pt>
                <c:pt idx="2">
                  <c:v>-365</c:v>
                </c:pt>
                <c:pt idx="3">
                  <c:v>-535</c:v>
                </c:pt>
                <c:pt idx="4">
                  <c:v>-610</c:v>
                </c:pt>
                <c:pt idx="5">
                  <c:v>-725</c:v>
                </c:pt>
                <c:pt idx="6">
                  <c:v>-951</c:v>
                </c:pt>
                <c:pt idx="7">
                  <c:v>-1108</c:v>
                </c:pt>
                <c:pt idx="8">
                  <c:v>-1283</c:v>
                </c:pt>
                <c:pt idx="9">
                  <c:v>-1456</c:v>
                </c:pt>
                <c:pt idx="10">
                  <c:v>-1719</c:v>
                </c:pt>
                <c:pt idx="11">
                  <c:v>-1933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C-4F7F-8F73-CB1AF2D164E6}"/>
            </c:ext>
          </c:extLst>
        </c:ser>
        <c:ser>
          <c:idx val="1"/>
          <c:order val="1"/>
          <c:tx>
            <c:strRef>
              <c:f>Estonia!$W$1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Estonia!$W$2:$W$13</c:f>
              <c:numCache>
                <c:formatCode>General</c:formatCode>
                <c:ptCount val="12"/>
                <c:pt idx="0">
                  <c:v>-111</c:v>
                </c:pt>
                <c:pt idx="1">
                  <c:v>-126</c:v>
                </c:pt>
                <c:pt idx="2">
                  <c:v>0</c:v>
                </c:pt>
                <c:pt idx="3">
                  <c:v>-2</c:v>
                </c:pt>
                <c:pt idx="4">
                  <c:v>-14</c:v>
                </c:pt>
                <c:pt idx="5">
                  <c:v>-116</c:v>
                </c:pt>
                <c:pt idx="6">
                  <c:v>-164</c:v>
                </c:pt>
                <c:pt idx="7">
                  <c:v>-200</c:v>
                </c:pt>
                <c:pt idx="8">
                  <c:v>-244</c:v>
                </c:pt>
                <c:pt idx="9">
                  <c:v>-339</c:v>
                </c:pt>
                <c:pt idx="10">
                  <c:v>-339</c:v>
                </c:pt>
                <c:pt idx="11">
                  <c:v>-383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C-4F7F-8F73-CB1AF2D164E6}"/>
            </c:ext>
          </c:extLst>
        </c:ser>
        <c:ser>
          <c:idx val="2"/>
          <c:order val="2"/>
          <c:tx>
            <c:strRef>
              <c:f>Estonia!$X$1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Estonia!$X$2:$X$13</c:f>
              <c:numCache>
                <c:formatCode>General</c:formatCode>
                <c:ptCount val="12"/>
                <c:pt idx="0">
                  <c:v>85</c:v>
                </c:pt>
                <c:pt idx="1">
                  <c:v>32</c:v>
                </c:pt>
                <c:pt idx="2">
                  <c:v>15</c:v>
                </c:pt>
                <c:pt idx="3">
                  <c:v>0</c:v>
                </c:pt>
                <c:pt idx="4">
                  <c:v>-110</c:v>
                </c:pt>
                <c:pt idx="5">
                  <c:v>-45</c:v>
                </c:pt>
                <c:pt idx="6">
                  <c:v>0</c:v>
                </c:pt>
                <c:pt idx="7">
                  <c:v>-191</c:v>
                </c:pt>
                <c:pt idx="8">
                  <c:v>-167</c:v>
                </c:pt>
                <c:pt idx="9">
                  <c:v>-264</c:v>
                </c:pt>
                <c:pt idx="10">
                  <c:v>-346</c:v>
                </c:pt>
                <c:pt idx="11">
                  <c:v>-394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5C-4F7F-8F73-CB1AF2D164E6}"/>
            </c:ext>
          </c:extLst>
        </c:ser>
        <c:ser>
          <c:idx val="3"/>
          <c:order val="3"/>
          <c:tx>
            <c:strRef>
              <c:f>Estonia!$Y$1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Estonia!$Y$2:$Y$13</c:f>
              <c:numCache>
                <c:formatCode>General</c:formatCode>
                <c:ptCount val="12"/>
                <c:pt idx="0">
                  <c:v>-10</c:v>
                </c:pt>
                <c:pt idx="1">
                  <c:v>-29</c:v>
                </c:pt>
                <c:pt idx="2">
                  <c:v>-25</c:v>
                </c:pt>
                <c:pt idx="3">
                  <c:v>123</c:v>
                </c:pt>
                <c:pt idx="4">
                  <c:v>149</c:v>
                </c:pt>
                <c:pt idx="5">
                  <c:v>158</c:v>
                </c:pt>
                <c:pt idx="6">
                  <c:v>307</c:v>
                </c:pt>
                <c:pt idx="7">
                  <c:v>305</c:v>
                </c:pt>
                <c:pt idx="8">
                  <c:v>346</c:v>
                </c:pt>
                <c:pt idx="9">
                  <c:v>360</c:v>
                </c:pt>
                <c:pt idx="10">
                  <c:v>264</c:v>
                </c:pt>
                <c:pt idx="11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5C-4F7F-8F73-CB1AF2D164E6}"/>
            </c:ext>
          </c:extLst>
        </c:ser>
        <c:ser>
          <c:idx val="4"/>
          <c:order val="4"/>
          <c:tx>
            <c:strRef>
              <c:f>Estonia!$Z$1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Estonia!$Z$2:$Z$13</c:f>
              <c:numCache>
                <c:formatCode>General</c:formatCode>
                <c:ptCount val="12"/>
                <c:pt idx="0">
                  <c:v>131</c:v>
                </c:pt>
                <c:pt idx="1">
                  <c:v>158</c:v>
                </c:pt>
                <c:pt idx="2">
                  <c:v>204</c:v>
                </c:pt>
                <c:pt idx="3">
                  <c:v>402</c:v>
                </c:pt>
                <c:pt idx="4">
                  <c:v>495</c:v>
                </c:pt>
                <c:pt idx="5">
                  <c:v>560</c:v>
                </c:pt>
                <c:pt idx="6">
                  <c:v>737</c:v>
                </c:pt>
                <c:pt idx="7">
                  <c:v>748</c:v>
                </c:pt>
                <c:pt idx="8">
                  <c:v>670</c:v>
                </c:pt>
                <c:pt idx="9">
                  <c:v>811</c:v>
                </c:pt>
                <c:pt idx="10">
                  <c:v>744</c:v>
                </c:pt>
                <c:pt idx="11">
                  <c:v>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5C-4F7F-8F73-CB1AF2D164E6}"/>
            </c:ext>
          </c:extLst>
        </c:ser>
        <c:ser>
          <c:idx val="5"/>
          <c:order val="5"/>
          <c:tx>
            <c:strRef>
              <c:f>Estonia!$AA$1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-29</c:v>
                </c:pt>
                <c:pt idx="3">
                  <c:v>-65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5C-4F7F-8F73-CB1AF2D164E6}"/>
            </c:ext>
          </c:extLst>
        </c:ser>
        <c:ser>
          <c:idx val="6"/>
          <c:order val="6"/>
          <c:tx>
            <c:strRef>
              <c:f>Estonia!$U$1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Estonia!$U$2:$U$13</c:f>
              <c:numCache>
                <c:formatCode>General</c:formatCode>
                <c:ptCount val="12"/>
                <c:pt idx="0">
                  <c:v>-168</c:v>
                </c:pt>
                <c:pt idx="1">
                  <c:v>-395</c:v>
                </c:pt>
                <c:pt idx="2">
                  <c:v>-522</c:v>
                </c:pt>
                <c:pt idx="3">
                  <c:v>-825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C-46F2-ADDC-BF9470DEC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Estonia!$V$16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Estonia!$V$17:$V$28</c:f>
              <c:numCache>
                <c:formatCode>General</c:formatCode>
                <c:ptCount val="12"/>
                <c:pt idx="0">
                  <c:v>11</c:v>
                </c:pt>
                <c:pt idx="1">
                  <c:v>293</c:v>
                </c:pt>
                <c:pt idx="2">
                  <c:v>387</c:v>
                </c:pt>
                <c:pt idx="3">
                  <c:v>457</c:v>
                </c:pt>
                <c:pt idx="4">
                  <c:v>368</c:v>
                </c:pt>
                <c:pt idx="5">
                  <c:v>605</c:v>
                </c:pt>
                <c:pt idx="6">
                  <c:v>756</c:v>
                </c:pt>
                <c:pt idx="7">
                  <c:v>841</c:v>
                </c:pt>
                <c:pt idx="8">
                  <c:v>1067</c:v>
                </c:pt>
                <c:pt idx="9">
                  <c:v>1195</c:v>
                </c:pt>
                <c:pt idx="10">
                  <c:v>1328</c:v>
                </c:pt>
                <c:pt idx="11">
                  <c:v>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C-40B7-A03D-98C8E3883586}"/>
            </c:ext>
          </c:extLst>
        </c:ser>
        <c:ser>
          <c:idx val="1"/>
          <c:order val="1"/>
          <c:tx>
            <c:strRef>
              <c:f>Estonia!$W$16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Estonia!$W$17:$W$28</c:f>
              <c:numCache>
                <c:formatCode>General</c:formatCode>
                <c:ptCount val="12"/>
                <c:pt idx="0">
                  <c:v>96</c:v>
                </c:pt>
                <c:pt idx="1">
                  <c:v>219</c:v>
                </c:pt>
                <c:pt idx="2">
                  <c:v>500</c:v>
                </c:pt>
                <c:pt idx="3">
                  <c:v>926</c:v>
                </c:pt>
                <c:pt idx="4">
                  <c:v>962</c:v>
                </c:pt>
                <c:pt idx="5">
                  <c:v>1207</c:v>
                </c:pt>
                <c:pt idx="6">
                  <c:v>1385</c:v>
                </c:pt>
                <c:pt idx="7">
                  <c:v>1465</c:v>
                </c:pt>
                <c:pt idx="8">
                  <c:v>1718</c:v>
                </c:pt>
                <c:pt idx="9">
                  <c:v>2056</c:v>
                </c:pt>
                <c:pt idx="10">
                  <c:v>2527</c:v>
                </c:pt>
                <c:pt idx="11">
                  <c:v>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C-40B7-A03D-98C8E3883586}"/>
            </c:ext>
          </c:extLst>
        </c:ser>
        <c:ser>
          <c:idx val="2"/>
          <c:order val="2"/>
          <c:tx>
            <c:strRef>
              <c:f>Estonia!$X$16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Estonia!$X$17:$X$28</c:f>
              <c:numCache>
                <c:formatCode>General</c:formatCode>
                <c:ptCount val="12"/>
                <c:pt idx="0">
                  <c:v>-212</c:v>
                </c:pt>
                <c:pt idx="1">
                  <c:v>-288</c:v>
                </c:pt>
                <c:pt idx="2">
                  <c:v>-421</c:v>
                </c:pt>
                <c:pt idx="3">
                  <c:v>-291</c:v>
                </c:pt>
                <c:pt idx="4">
                  <c:v>-388</c:v>
                </c:pt>
                <c:pt idx="5">
                  <c:v>-365</c:v>
                </c:pt>
                <c:pt idx="6">
                  <c:v>-270</c:v>
                </c:pt>
                <c:pt idx="7">
                  <c:v>-272</c:v>
                </c:pt>
                <c:pt idx="8">
                  <c:v>-116</c:v>
                </c:pt>
                <c:pt idx="9">
                  <c:v>-95</c:v>
                </c:pt>
                <c:pt idx="10">
                  <c:v>-45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C-40B7-A03D-98C8E3883586}"/>
            </c:ext>
          </c:extLst>
        </c:ser>
        <c:ser>
          <c:idx val="3"/>
          <c:order val="3"/>
          <c:tx>
            <c:strRef>
              <c:f>Estonia!$Y$16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Estonia!$Y$17:$Y$28</c:f>
              <c:numCache>
                <c:formatCode>General</c:formatCode>
                <c:ptCount val="12"/>
                <c:pt idx="0">
                  <c:v>0</c:v>
                </c:pt>
                <c:pt idx="1">
                  <c:v>-174</c:v>
                </c:pt>
                <c:pt idx="2">
                  <c:v>-463</c:v>
                </c:pt>
                <c:pt idx="3">
                  <c:v>-378</c:v>
                </c:pt>
                <c:pt idx="4">
                  <c:v>-465</c:v>
                </c:pt>
                <c:pt idx="5">
                  <c:v>-505</c:v>
                </c:pt>
                <c:pt idx="6">
                  <c:v>-339</c:v>
                </c:pt>
                <c:pt idx="7">
                  <c:v>-395</c:v>
                </c:pt>
                <c:pt idx="8">
                  <c:v>-342</c:v>
                </c:pt>
                <c:pt idx="9">
                  <c:v>-325</c:v>
                </c:pt>
                <c:pt idx="10">
                  <c:v>-375</c:v>
                </c:pt>
                <c:pt idx="11">
                  <c:v>-436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DC-40B7-A03D-98C8E3883586}"/>
            </c:ext>
          </c:extLst>
        </c:ser>
        <c:ser>
          <c:idx val="4"/>
          <c:order val="4"/>
          <c:tx>
            <c:strRef>
              <c:f>Estonia!$Z$16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Estonia!$Z$17:$Z$28</c:f>
              <c:numCache>
                <c:formatCode>General</c:formatCode>
                <c:ptCount val="12"/>
                <c:pt idx="0">
                  <c:v>-85</c:v>
                </c:pt>
                <c:pt idx="1">
                  <c:v>0</c:v>
                </c:pt>
                <c:pt idx="2">
                  <c:v>0</c:v>
                </c:pt>
                <c:pt idx="3">
                  <c:v>223</c:v>
                </c:pt>
                <c:pt idx="4">
                  <c:v>81</c:v>
                </c:pt>
                <c:pt idx="5">
                  <c:v>45</c:v>
                </c:pt>
                <c:pt idx="6">
                  <c:v>110</c:v>
                </c:pt>
                <c:pt idx="7">
                  <c:v>95</c:v>
                </c:pt>
                <c:pt idx="8">
                  <c:v>44</c:v>
                </c:pt>
                <c:pt idx="9">
                  <c:v>163</c:v>
                </c:pt>
                <c:pt idx="10">
                  <c:v>108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DC-40B7-A03D-98C8E3883586}"/>
            </c:ext>
          </c:extLst>
        </c:ser>
        <c:ser>
          <c:idx val="5"/>
          <c:order val="5"/>
          <c:tx>
            <c:strRef>
              <c:f>Estonia!$AA$16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Estonia!$AA$17:$AA$28</c:f>
              <c:numCache>
                <c:formatCode>General</c:formatCode>
                <c:ptCount val="12"/>
                <c:pt idx="0">
                  <c:v>133</c:v>
                </c:pt>
                <c:pt idx="1">
                  <c:v>201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DC-40B7-A03D-98C8E3883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Latvia!$V$1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Latvia!$V$2:$V$13</c:f>
              <c:numCache>
                <c:formatCode>General</c:formatCode>
                <c:ptCount val="12"/>
                <c:pt idx="0">
                  <c:v>-141</c:v>
                </c:pt>
                <c:pt idx="1">
                  <c:v>-226</c:v>
                </c:pt>
                <c:pt idx="2">
                  <c:v>-334</c:v>
                </c:pt>
                <c:pt idx="3">
                  <c:v>-570</c:v>
                </c:pt>
                <c:pt idx="4">
                  <c:v>-696</c:v>
                </c:pt>
                <c:pt idx="5">
                  <c:v>-817</c:v>
                </c:pt>
                <c:pt idx="6">
                  <c:v>-1165</c:v>
                </c:pt>
                <c:pt idx="7">
                  <c:v>-1517</c:v>
                </c:pt>
                <c:pt idx="8">
                  <c:v>-1671</c:v>
                </c:pt>
                <c:pt idx="9">
                  <c:v>-2012</c:v>
                </c:pt>
                <c:pt idx="10">
                  <c:v>-2389</c:v>
                </c:pt>
                <c:pt idx="11">
                  <c:v>-2832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E-4E1C-836A-A37C0B8FCF61}"/>
            </c:ext>
          </c:extLst>
        </c:ser>
        <c:ser>
          <c:idx val="1"/>
          <c:order val="1"/>
          <c:tx>
            <c:strRef>
              <c:f>Latvia!$W$1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Latvia!$W$2:$W$13</c:f>
              <c:numCache>
                <c:formatCode>General</c:formatCode>
                <c:ptCount val="12"/>
                <c:pt idx="0">
                  <c:v>-187</c:v>
                </c:pt>
                <c:pt idx="1">
                  <c:v>-248</c:v>
                </c:pt>
                <c:pt idx="2">
                  <c:v>-280</c:v>
                </c:pt>
                <c:pt idx="3">
                  <c:v>-459</c:v>
                </c:pt>
                <c:pt idx="4">
                  <c:v>-500</c:v>
                </c:pt>
                <c:pt idx="5">
                  <c:v>-585</c:v>
                </c:pt>
                <c:pt idx="6">
                  <c:v>-739</c:v>
                </c:pt>
                <c:pt idx="7">
                  <c:v>-889</c:v>
                </c:pt>
                <c:pt idx="8">
                  <c:v>-915</c:v>
                </c:pt>
                <c:pt idx="9">
                  <c:v>-1087</c:v>
                </c:pt>
                <c:pt idx="10">
                  <c:v>-1166</c:v>
                </c:pt>
                <c:pt idx="11">
                  <c:v>-1366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E-4E1C-836A-A37C0B8FCF61}"/>
            </c:ext>
          </c:extLst>
        </c:ser>
        <c:ser>
          <c:idx val="2"/>
          <c:order val="2"/>
          <c:tx>
            <c:strRef>
              <c:f>Latvia!$X$1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Latvia!$X$2:$X$13</c:f>
              <c:numCache>
                <c:formatCode>General</c:formatCode>
                <c:ptCount val="12"/>
                <c:pt idx="0">
                  <c:v>0</c:v>
                </c:pt>
                <c:pt idx="1">
                  <c:v>-3</c:v>
                </c:pt>
                <c:pt idx="2">
                  <c:v>-81</c:v>
                </c:pt>
                <c:pt idx="3">
                  <c:v>-71</c:v>
                </c:pt>
                <c:pt idx="4">
                  <c:v>-47</c:v>
                </c:pt>
                <c:pt idx="5">
                  <c:v>-146</c:v>
                </c:pt>
                <c:pt idx="6">
                  <c:v>-391</c:v>
                </c:pt>
                <c:pt idx="7">
                  <c:v>-573</c:v>
                </c:pt>
                <c:pt idx="8">
                  <c:v>-688</c:v>
                </c:pt>
                <c:pt idx="9">
                  <c:v>-872</c:v>
                </c:pt>
                <c:pt idx="10">
                  <c:v>-1002</c:v>
                </c:pt>
                <c:pt idx="11">
                  <c:v>-1234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E-4E1C-836A-A37C0B8FCF61}"/>
            </c:ext>
          </c:extLst>
        </c:ser>
        <c:ser>
          <c:idx val="3"/>
          <c:order val="3"/>
          <c:tx>
            <c:strRef>
              <c:f>Latvia!$Y$1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Latvia!$Y$2:$Y$13</c:f>
              <c:numCache>
                <c:formatCode>General</c:formatCode>
                <c:ptCount val="12"/>
                <c:pt idx="0">
                  <c:v>-46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E-4E1C-836A-A37C0B8FCF61}"/>
            </c:ext>
          </c:extLst>
        </c:ser>
        <c:ser>
          <c:idx val="4"/>
          <c:order val="4"/>
          <c:tx>
            <c:strRef>
              <c:f>Latvia!$Z$1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Latvia!$Z$2:$Z$13</c:f>
              <c:numCache>
                <c:formatCode>General</c:formatCode>
                <c:ptCount val="12"/>
                <c:pt idx="0">
                  <c:v>101</c:v>
                </c:pt>
                <c:pt idx="1">
                  <c:v>246</c:v>
                </c:pt>
                <c:pt idx="2">
                  <c:v>334</c:v>
                </c:pt>
                <c:pt idx="3">
                  <c:v>439</c:v>
                </c:pt>
                <c:pt idx="4">
                  <c:v>580</c:v>
                </c:pt>
                <c:pt idx="5">
                  <c:v>715</c:v>
                </c:pt>
                <c:pt idx="6">
                  <c:v>732</c:v>
                </c:pt>
                <c:pt idx="7">
                  <c:v>697</c:v>
                </c:pt>
                <c:pt idx="8">
                  <c:v>723</c:v>
                </c:pt>
                <c:pt idx="9">
                  <c:v>669</c:v>
                </c:pt>
                <c:pt idx="10">
                  <c:v>651</c:v>
                </c:pt>
                <c:pt idx="11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BE-4E1C-836A-A37C0B8FCF61}"/>
            </c:ext>
          </c:extLst>
        </c:ser>
        <c:ser>
          <c:idx val="5"/>
          <c:order val="5"/>
          <c:tx>
            <c:strRef>
              <c:f>Latvia!$AA$1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Latvia!$AA$2:$AA$13</c:f>
              <c:numCache>
                <c:formatCode>General</c:formatCode>
                <c:ptCount val="12"/>
                <c:pt idx="0">
                  <c:v>175</c:v>
                </c:pt>
                <c:pt idx="1">
                  <c:v>409</c:v>
                </c:pt>
                <c:pt idx="2">
                  <c:v>628</c:v>
                </c:pt>
                <c:pt idx="3">
                  <c:v>833</c:v>
                </c:pt>
                <c:pt idx="4">
                  <c:v>1052</c:v>
                </c:pt>
                <c:pt idx="5">
                  <c:v>1225</c:v>
                </c:pt>
                <c:pt idx="6">
                  <c:v>1392</c:v>
                </c:pt>
                <c:pt idx="7">
                  <c:v>1553</c:v>
                </c:pt>
                <c:pt idx="8">
                  <c:v>1713</c:v>
                </c:pt>
                <c:pt idx="9">
                  <c:v>1905</c:v>
                </c:pt>
                <c:pt idx="10">
                  <c:v>2010</c:v>
                </c:pt>
                <c:pt idx="11">
                  <c:v>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BE-4E1C-836A-A37C0B8FCF61}"/>
            </c:ext>
          </c:extLst>
        </c:ser>
        <c:ser>
          <c:idx val="6"/>
          <c:order val="6"/>
          <c:tx>
            <c:strRef>
              <c:f>Latvia!$U$1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Latvia!$U$2:$U$13</c:f>
              <c:numCache>
                <c:formatCode>General</c:formatCode>
                <c:ptCount val="12"/>
                <c:pt idx="0">
                  <c:v>-368</c:v>
                </c:pt>
                <c:pt idx="1">
                  <c:v>-694</c:v>
                </c:pt>
                <c:pt idx="2">
                  <c:v>-983</c:v>
                </c:pt>
                <c:pt idx="3">
                  <c:v>-1377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8-4C8A-B922-036F5233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Latvia!$V$16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Latvia!$T$17:$T$28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Latvia!$V$17:$V$28</c:f>
              <c:numCache>
                <c:formatCode>General</c:formatCode>
                <c:ptCount val="12"/>
                <c:pt idx="0">
                  <c:v>245</c:v>
                </c:pt>
                <c:pt idx="1">
                  <c:v>461</c:v>
                </c:pt>
                <c:pt idx="2">
                  <c:v>716</c:v>
                </c:pt>
                <c:pt idx="3">
                  <c:v>811</c:v>
                </c:pt>
                <c:pt idx="4">
                  <c:v>851</c:v>
                </c:pt>
                <c:pt idx="5">
                  <c:v>982</c:v>
                </c:pt>
                <c:pt idx="6">
                  <c:v>1024</c:v>
                </c:pt>
                <c:pt idx="7">
                  <c:v>1226</c:v>
                </c:pt>
                <c:pt idx="8">
                  <c:v>1301</c:v>
                </c:pt>
                <c:pt idx="9">
                  <c:v>1455</c:v>
                </c:pt>
                <c:pt idx="10">
                  <c:v>1514</c:v>
                </c:pt>
                <c:pt idx="11">
                  <c:v>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2-4588-ADE1-5B3DF9388CCD}"/>
            </c:ext>
          </c:extLst>
        </c:ser>
        <c:ser>
          <c:idx val="1"/>
          <c:order val="1"/>
          <c:tx>
            <c:strRef>
              <c:f>Latvia!$W$16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Latvia!$T$17:$T$28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Latvia!$W$17:$W$28</c:f>
              <c:numCache>
                <c:formatCode>General</c:formatCode>
                <c:ptCount val="12"/>
                <c:pt idx="0">
                  <c:v>869</c:v>
                </c:pt>
                <c:pt idx="1">
                  <c:v>1151</c:v>
                </c:pt>
                <c:pt idx="2">
                  <c:v>1098</c:v>
                </c:pt>
                <c:pt idx="3">
                  <c:v>1260</c:v>
                </c:pt>
                <c:pt idx="4">
                  <c:v>1611</c:v>
                </c:pt>
                <c:pt idx="5">
                  <c:v>2077</c:v>
                </c:pt>
                <c:pt idx="6">
                  <c:v>2414</c:v>
                </c:pt>
                <c:pt idx="7">
                  <c:v>2615</c:v>
                </c:pt>
                <c:pt idx="8">
                  <c:v>2901</c:v>
                </c:pt>
                <c:pt idx="9">
                  <c:v>4111</c:v>
                </c:pt>
                <c:pt idx="10">
                  <c:v>5365</c:v>
                </c:pt>
                <c:pt idx="11">
                  <c:v>5780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2-4588-ADE1-5B3DF9388CCD}"/>
            </c:ext>
          </c:extLst>
        </c:ser>
        <c:ser>
          <c:idx val="2"/>
          <c:order val="2"/>
          <c:tx>
            <c:strRef>
              <c:f>Latvia!$X$16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Latvia!$T$17:$T$28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Latvia!$X$17:$X$28</c:f>
              <c:numCache>
                <c:formatCode>General</c:formatCode>
                <c:ptCount val="12"/>
                <c:pt idx="0">
                  <c:v>-165</c:v>
                </c:pt>
                <c:pt idx="1">
                  <c:v>-488</c:v>
                </c:pt>
                <c:pt idx="2">
                  <c:v>-857</c:v>
                </c:pt>
                <c:pt idx="3">
                  <c:v>-938</c:v>
                </c:pt>
                <c:pt idx="4">
                  <c:v>-969</c:v>
                </c:pt>
                <c:pt idx="5">
                  <c:v>-917</c:v>
                </c:pt>
                <c:pt idx="6">
                  <c:v>-921</c:v>
                </c:pt>
                <c:pt idx="7">
                  <c:v>-795</c:v>
                </c:pt>
                <c:pt idx="8">
                  <c:v>-881</c:v>
                </c:pt>
                <c:pt idx="9">
                  <c:v>-851</c:v>
                </c:pt>
                <c:pt idx="10">
                  <c:v>-652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2-4588-ADE1-5B3DF9388CCD}"/>
            </c:ext>
          </c:extLst>
        </c:ser>
        <c:ser>
          <c:idx val="3"/>
          <c:order val="3"/>
          <c:tx>
            <c:strRef>
              <c:f>Latvia!$Y$16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Latvia!$T$17:$T$28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Latvia!$Y$17:$Y$28</c:f>
              <c:numCache>
                <c:formatCode>General</c:formatCode>
                <c:ptCount val="12"/>
                <c:pt idx="0">
                  <c:v>153</c:v>
                </c:pt>
                <c:pt idx="1">
                  <c:v>0</c:v>
                </c:pt>
                <c:pt idx="2">
                  <c:v>-282</c:v>
                </c:pt>
                <c:pt idx="3">
                  <c:v>-383</c:v>
                </c:pt>
                <c:pt idx="4">
                  <c:v>-490</c:v>
                </c:pt>
                <c:pt idx="5">
                  <c:v>-596</c:v>
                </c:pt>
                <c:pt idx="6">
                  <c:v>-591</c:v>
                </c:pt>
                <c:pt idx="7">
                  <c:v>-681</c:v>
                </c:pt>
                <c:pt idx="8">
                  <c:v>-764</c:v>
                </c:pt>
                <c:pt idx="9">
                  <c:v>-844</c:v>
                </c:pt>
                <c:pt idx="10">
                  <c:v>-1013</c:v>
                </c:pt>
                <c:pt idx="11">
                  <c:v>-1101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2-4588-ADE1-5B3DF9388CCD}"/>
            </c:ext>
          </c:extLst>
        </c:ser>
        <c:ser>
          <c:idx val="4"/>
          <c:order val="4"/>
          <c:tx>
            <c:strRef>
              <c:f>Latvia!$Z$16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Latvia!$T$17:$T$28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Latvia!$Z$17:$Z$28</c:f>
              <c:numCache>
                <c:formatCode>General</c:formatCode>
                <c:ptCount val="12"/>
                <c:pt idx="0">
                  <c:v>-108</c:v>
                </c:pt>
                <c:pt idx="1">
                  <c:v>-211</c:v>
                </c:pt>
                <c:pt idx="2">
                  <c:v>109</c:v>
                </c:pt>
                <c:pt idx="3">
                  <c:v>254</c:v>
                </c:pt>
                <c:pt idx="4">
                  <c:v>239</c:v>
                </c:pt>
                <c:pt idx="5">
                  <c:v>95</c:v>
                </c:pt>
                <c:pt idx="6">
                  <c:v>277</c:v>
                </c:pt>
                <c:pt idx="7">
                  <c:v>312</c:v>
                </c:pt>
                <c:pt idx="8">
                  <c:v>212</c:v>
                </c:pt>
                <c:pt idx="9">
                  <c:v>133</c:v>
                </c:pt>
                <c:pt idx="10">
                  <c:v>35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02-4588-ADE1-5B3DF9388CCD}"/>
            </c:ext>
          </c:extLst>
        </c:ser>
        <c:ser>
          <c:idx val="5"/>
          <c:order val="5"/>
          <c:tx>
            <c:strRef>
              <c:f>Latvia!$AA$16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Latvia!$T$17:$T$28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Latvia!$AA$17:$AA$28</c:f>
              <c:numCache>
                <c:formatCode>General</c:formatCode>
                <c:ptCount val="12"/>
                <c:pt idx="0">
                  <c:v>0</c:v>
                </c:pt>
                <c:pt idx="1">
                  <c:v>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02-4588-ADE1-5B3DF938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Lithuania!$V$1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Lithuania!$V$2:$V$13</c:f>
              <c:numCache>
                <c:formatCode>General</c:formatCode>
                <c:ptCount val="12"/>
                <c:pt idx="0">
                  <c:v>-763</c:v>
                </c:pt>
                <c:pt idx="1">
                  <c:v>-1156</c:v>
                </c:pt>
                <c:pt idx="2">
                  <c:v>-1597</c:v>
                </c:pt>
                <c:pt idx="3">
                  <c:v>-2091</c:v>
                </c:pt>
                <c:pt idx="4">
                  <c:v>-2421</c:v>
                </c:pt>
                <c:pt idx="5">
                  <c:v>-2726</c:v>
                </c:pt>
                <c:pt idx="6">
                  <c:v>-3405</c:v>
                </c:pt>
                <c:pt idx="7">
                  <c:v>-3788</c:v>
                </c:pt>
                <c:pt idx="8">
                  <c:v>-4404</c:v>
                </c:pt>
                <c:pt idx="9">
                  <c:v>-4816</c:v>
                </c:pt>
                <c:pt idx="10">
                  <c:v>-5313</c:v>
                </c:pt>
                <c:pt idx="11">
                  <c:v>-5436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2-4B06-9FC3-5B46EC9CC2A6}"/>
            </c:ext>
          </c:extLst>
        </c:ser>
        <c:ser>
          <c:idx val="1"/>
          <c:order val="1"/>
          <c:tx>
            <c:strRef>
              <c:f>Lithuania!$W$1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Lithuania!$W$2:$W$13</c:f>
              <c:numCache>
                <c:formatCode>General</c:formatCode>
                <c:ptCount val="12"/>
                <c:pt idx="0">
                  <c:v>-496</c:v>
                </c:pt>
                <c:pt idx="1">
                  <c:v>-794</c:v>
                </c:pt>
                <c:pt idx="2">
                  <c:v>-1069</c:v>
                </c:pt>
                <c:pt idx="3">
                  <c:v>-1400</c:v>
                </c:pt>
                <c:pt idx="4">
                  <c:v>-1633</c:v>
                </c:pt>
                <c:pt idx="5">
                  <c:v>-1916</c:v>
                </c:pt>
                <c:pt idx="6">
                  <c:v>-2407</c:v>
                </c:pt>
                <c:pt idx="7">
                  <c:v>-2737</c:v>
                </c:pt>
                <c:pt idx="8">
                  <c:v>-3168</c:v>
                </c:pt>
                <c:pt idx="9">
                  <c:v>-3428</c:v>
                </c:pt>
                <c:pt idx="10">
                  <c:v>-3727</c:v>
                </c:pt>
                <c:pt idx="11">
                  <c:v>-4063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2-4B06-9FC3-5B46EC9CC2A6}"/>
            </c:ext>
          </c:extLst>
        </c:ser>
        <c:ser>
          <c:idx val="2"/>
          <c:order val="2"/>
          <c:tx>
            <c:strRef>
              <c:f>Lithuania!$X$1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Lithuania!$X$2:$X$13</c:f>
              <c:numCache>
                <c:formatCode>General</c:formatCode>
                <c:ptCount val="12"/>
                <c:pt idx="0">
                  <c:v>-84</c:v>
                </c:pt>
                <c:pt idx="1">
                  <c:v>-188</c:v>
                </c:pt>
                <c:pt idx="2">
                  <c:v>-428</c:v>
                </c:pt>
                <c:pt idx="3">
                  <c:v>-588</c:v>
                </c:pt>
                <c:pt idx="4">
                  <c:v>-787</c:v>
                </c:pt>
                <c:pt idx="5">
                  <c:v>-1026</c:v>
                </c:pt>
                <c:pt idx="6">
                  <c:v>-1436</c:v>
                </c:pt>
                <c:pt idx="7">
                  <c:v>-1727</c:v>
                </c:pt>
                <c:pt idx="8">
                  <c:v>-1925</c:v>
                </c:pt>
                <c:pt idx="9">
                  <c:v>-2093</c:v>
                </c:pt>
                <c:pt idx="10">
                  <c:v>-2323</c:v>
                </c:pt>
                <c:pt idx="11">
                  <c:v>-2249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2-4B06-9FC3-5B46EC9CC2A6}"/>
            </c:ext>
          </c:extLst>
        </c:ser>
        <c:ser>
          <c:idx val="3"/>
          <c:order val="3"/>
          <c:tx>
            <c:strRef>
              <c:f>Lithuania!$Y$1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2-4B06-9FC3-5B46EC9CC2A6}"/>
            </c:ext>
          </c:extLst>
        </c:ser>
        <c:ser>
          <c:idx val="4"/>
          <c:order val="4"/>
          <c:tx>
            <c:strRef>
              <c:f>Lithuania!$Z$1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Lithuania!$Z$2:$Z$13</c:f>
              <c:numCache>
                <c:formatCode>General</c:formatCode>
                <c:ptCount val="12"/>
                <c:pt idx="0">
                  <c:v>137</c:v>
                </c:pt>
                <c:pt idx="1">
                  <c:v>222</c:v>
                </c:pt>
                <c:pt idx="2">
                  <c:v>343</c:v>
                </c:pt>
                <c:pt idx="3">
                  <c:v>375</c:v>
                </c:pt>
                <c:pt idx="4">
                  <c:v>486</c:v>
                </c:pt>
                <c:pt idx="5">
                  <c:v>564</c:v>
                </c:pt>
                <c:pt idx="6">
                  <c:v>406</c:v>
                </c:pt>
                <c:pt idx="7">
                  <c:v>274</c:v>
                </c:pt>
                <c:pt idx="8">
                  <c:v>209</c:v>
                </c:pt>
                <c:pt idx="9">
                  <c:v>305</c:v>
                </c:pt>
                <c:pt idx="10">
                  <c:v>316</c:v>
                </c:pt>
                <c:pt idx="1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D2-4B06-9FC3-5B46EC9CC2A6}"/>
            </c:ext>
          </c:extLst>
        </c:ser>
        <c:ser>
          <c:idx val="5"/>
          <c:order val="5"/>
          <c:tx>
            <c:strRef>
              <c:f>Lithuania!$AA$1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Lithuania!$AA$2:$AA$13</c:f>
              <c:numCache>
                <c:formatCode>General</c:formatCode>
                <c:ptCount val="12"/>
                <c:pt idx="0">
                  <c:v>126</c:v>
                </c:pt>
                <c:pt idx="1">
                  <c:v>288</c:v>
                </c:pt>
                <c:pt idx="2">
                  <c:v>438</c:v>
                </c:pt>
                <c:pt idx="3">
                  <c:v>435</c:v>
                </c:pt>
                <c:pt idx="4">
                  <c:v>559</c:v>
                </c:pt>
                <c:pt idx="5">
                  <c:v>662</c:v>
                </c:pt>
                <c:pt idx="6">
                  <c:v>609</c:v>
                </c:pt>
                <c:pt idx="7">
                  <c:v>608</c:v>
                </c:pt>
                <c:pt idx="8">
                  <c:v>626</c:v>
                </c:pt>
                <c:pt idx="9">
                  <c:v>700</c:v>
                </c:pt>
                <c:pt idx="10">
                  <c:v>788</c:v>
                </c:pt>
                <c:pt idx="11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2-4B06-9FC3-5B46EC9CC2A6}"/>
            </c:ext>
          </c:extLst>
        </c:ser>
        <c:ser>
          <c:idx val="6"/>
          <c:order val="6"/>
          <c:tx>
            <c:strRef>
              <c:f>Lithuania!$U$1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Lithuania!$U$2:$U$13</c:f>
              <c:numCache>
                <c:formatCode>General</c:formatCode>
                <c:ptCount val="12"/>
                <c:pt idx="0">
                  <c:v>-731</c:v>
                </c:pt>
                <c:pt idx="1">
                  <c:v>-1218</c:v>
                </c:pt>
                <c:pt idx="2">
                  <c:v>-1718</c:v>
                </c:pt>
                <c:pt idx="3">
                  <c:v>-2519</c:v>
                </c:pt>
                <c:pt idx="4">
                  <c:v>-3014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F-45BB-8F62-0ADCB0AA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Lithuania!$V$16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Lithuania!$V$17:$V$28</c:f>
              <c:numCache>
                <c:formatCode>General</c:formatCode>
                <c:ptCount val="12"/>
                <c:pt idx="0">
                  <c:v>-152</c:v>
                </c:pt>
                <c:pt idx="1">
                  <c:v>-14</c:v>
                </c:pt>
                <c:pt idx="2">
                  <c:v>91</c:v>
                </c:pt>
                <c:pt idx="3">
                  <c:v>63</c:v>
                </c:pt>
                <c:pt idx="4">
                  <c:v>-78</c:v>
                </c:pt>
                <c:pt idx="5">
                  <c:v>15</c:v>
                </c:pt>
                <c:pt idx="6">
                  <c:v>-163</c:v>
                </c:pt>
                <c:pt idx="7">
                  <c:v>112</c:v>
                </c:pt>
                <c:pt idx="8">
                  <c:v>368</c:v>
                </c:pt>
                <c:pt idx="9">
                  <c:v>102</c:v>
                </c:pt>
                <c:pt idx="10">
                  <c:v>-236</c:v>
                </c:pt>
                <c:pt idx="11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F-44B8-85BF-8445199061FA}"/>
            </c:ext>
          </c:extLst>
        </c:ser>
        <c:ser>
          <c:idx val="1"/>
          <c:order val="1"/>
          <c:tx>
            <c:strRef>
              <c:f>Lithuania!$W$16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Lithuania!$W$17:$W$28</c:f>
              <c:numCache>
                <c:formatCode>General</c:formatCode>
                <c:ptCount val="12"/>
                <c:pt idx="0">
                  <c:v>1130</c:v>
                </c:pt>
                <c:pt idx="1">
                  <c:v>1275</c:v>
                </c:pt>
                <c:pt idx="2">
                  <c:v>1224</c:v>
                </c:pt>
                <c:pt idx="3">
                  <c:v>1582</c:v>
                </c:pt>
                <c:pt idx="4">
                  <c:v>1981</c:v>
                </c:pt>
                <c:pt idx="5">
                  <c:v>2691</c:v>
                </c:pt>
                <c:pt idx="6">
                  <c:v>3086</c:v>
                </c:pt>
                <c:pt idx="7">
                  <c:v>3375</c:v>
                </c:pt>
                <c:pt idx="8">
                  <c:v>4446</c:v>
                </c:pt>
                <c:pt idx="9">
                  <c:v>5598</c:v>
                </c:pt>
                <c:pt idx="10">
                  <c:v>6519</c:v>
                </c:pt>
                <c:pt idx="11">
                  <c:v>7604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F-44B8-85BF-8445199061FA}"/>
            </c:ext>
          </c:extLst>
        </c:ser>
        <c:ser>
          <c:idx val="2"/>
          <c:order val="2"/>
          <c:tx>
            <c:strRef>
              <c:f>Lithuania!$X$16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Lithuania!$X$17:$X$28</c:f>
              <c:numCache>
                <c:formatCode>General</c:formatCode>
                <c:ptCount val="12"/>
                <c:pt idx="0">
                  <c:v>-478</c:v>
                </c:pt>
                <c:pt idx="1">
                  <c:v>-836</c:v>
                </c:pt>
                <c:pt idx="2">
                  <c:v>-1122</c:v>
                </c:pt>
                <c:pt idx="3">
                  <c:v>-1073</c:v>
                </c:pt>
                <c:pt idx="4">
                  <c:v>-1173</c:v>
                </c:pt>
                <c:pt idx="5">
                  <c:v>-662</c:v>
                </c:pt>
                <c:pt idx="6">
                  <c:v>-544</c:v>
                </c:pt>
                <c:pt idx="7">
                  <c:v>-397</c:v>
                </c:pt>
                <c:pt idx="8">
                  <c:v>-84</c:v>
                </c:pt>
                <c:pt idx="9">
                  <c:v>0</c:v>
                </c:pt>
                <c:pt idx="10">
                  <c:v>911</c:v>
                </c:pt>
                <c:pt idx="11">
                  <c:v>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F-44B8-85BF-8445199061FA}"/>
            </c:ext>
          </c:extLst>
        </c:ser>
        <c:ser>
          <c:idx val="3"/>
          <c:order val="3"/>
          <c:tx>
            <c:strRef>
              <c:f>Lithuania!$Y$16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Lithuania!$Y$17:$Y$28</c:f>
              <c:numCache>
                <c:formatCode>General</c:formatCode>
                <c:ptCount val="12"/>
                <c:pt idx="0">
                  <c:v>0</c:v>
                </c:pt>
                <c:pt idx="1">
                  <c:v>-221</c:v>
                </c:pt>
                <c:pt idx="2">
                  <c:v>-703</c:v>
                </c:pt>
                <c:pt idx="3">
                  <c:v>-863</c:v>
                </c:pt>
                <c:pt idx="4">
                  <c:v>-981</c:v>
                </c:pt>
                <c:pt idx="5">
                  <c:v>-670</c:v>
                </c:pt>
                <c:pt idx="6">
                  <c:v>-711</c:v>
                </c:pt>
                <c:pt idx="7">
                  <c:v>-873</c:v>
                </c:pt>
                <c:pt idx="8">
                  <c:v>-830</c:v>
                </c:pt>
                <c:pt idx="9">
                  <c:v>-1342</c:v>
                </c:pt>
                <c:pt idx="10">
                  <c:v>-1726</c:v>
                </c:pt>
                <c:pt idx="11">
                  <c:v>-1861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F-44B8-85BF-8445199061FA}"/>
            </c:ext>
          </c:extLst>
        </c:ser>
        <c:ser>
          <c:idx val="4"/>
          <c:order val="4"/>
          <c:tx>
            <c:strRef>
              <c:f>Lithuania!$Z$16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Lithuania!$Z$17:$Z$28</c:f>
              <c:numCache>
                <c:formatCode>General</c:formatCode>
                <c:ptCount val="12"/>
                <c:pt idx="0">
                  <c:v>-215</c:v>
                </c:pt>
                <c:pt idx="1">
                  <c:v>0</c:v>
                </c:pt>
                <c:pt idx="2">
                  <c:v>0</c:v>
                </c:pt>
                <c:pt idx="3">
                  <c:v>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-378</c:v>
                </c:pt>
                <c:pt idx="10">
                  <c:v>-762</c:v>
                </c:pt>
                <c:pt idx="11">
                  <c:v>-568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F-44B8-85BF-8445199061FA}"/>
            </c:ext>
          </c:extLst>
        </c:ser>
        <c:ser>
          <c:idx val="5"/>
          <c:order val="5"/>
          <c:tx>
            <c:strRef>
              <c:f>Lithuania!$AA$16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Lithuania!$AA$17:$AA$28</c:f>
              <c:numCache>
                <c:formatCode>General</c:formatCode>
                <c:ptCount val="12"/>
                <c:pt idx="0">
                  <c:v>244</c:v>
                </c:pt>
                <c:pt idx="1">
                  <c:v>397</c:v>
                </c:pt>
                <c:pt idx="2">
                  <c:v>31</c:v>
                </c:pt>
                <c:pt idx="3">
                  <c:v>0</c:v>
                </c:pt>
                <c:pt idx="4">
                  <c:v>43</c:v>
                </c:pt>
                <c:pt idx="5">
                  <c:v>233</c:v>
                </c:pt>
                <c:pt idx="6">
                  <c:v>289</c:v>
                </c:pt>
                <c:pt idx="7">
                  <c:v>93</c:v>
                </c:pt>
                <c:pt idx="8">
                  <c:v>316</c:v>
                </c:pt>
                <c:pt idx="9">
                  <c:v>140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7F-44B8-85BF-844519906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Romania!$V$1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Romania!$V$2:$V$13</c:f>
              <c:numCache>
                <c:formatCode>General</c:formatCode>
                <c:ptCount val="12"/>
                <c:pt idx="0">
                  <c:v>-3480</c:v>
                </c:pt>
                <c:pt idx="1">
                  <c:v>-7412</c:v>
                </c:pt>
                <c:pt idx="2">
                  <c:v>-10943</c:v>
                </c:pt>
                <c:pt idx="3">
                  <c:v>-15470</c:v>
                </c:pt>
                <c:pt idx="4">
                  <c:v>-19518</c:v>
                </c:pt>
                <c:pt idx="5">
                  <c:v>-23525</c:v>
                </c:pt>
                <c:pt idx="6">
                  <c:v>-28322</c:v>
                </c:pt>
                <c:pt idx="7">
                  <c:v>-29794</c:v>
                </c:pt>
                <c:pt idx="8">
                  <c:v>-32290</c:v>
                </c:pt>
                <c:pt idx="9">
                  <c:v>-35720</c:v>
                </c:pt>
                <c:pt idx="10">
                  <c:v>-39748</c:v>
                </c:pt>
                <c:pt idx="11">
                  <c:v>-43430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7-4EED-A91E-0E42011DE942}"/>
            </c:ext>
          </c:extLst>
        </c:ser>
        <c:ser>
          <c:idx val="1"/>
          <c:order val="1"/>
          <c:tx>
            <c:strRef>
              <c:f>Romania!$W$1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Romania!$W$2:$W$13</c:f>
              <c:numCache>
                <c:formatCode>General</c:formatCode>
                <c:ptCount val="12"/>
                <c:pt idx="0">
                  <c:v>-946</c:v>
                </c:pt>
                <c:pt idx="1">
                  <c:v>-1290</c:v>
                </c:pt>
                <c:pt idx="2">
                  <c:v>-1812</c:v>
                </c:pt>
                <c:pt idx="3">
                  <c:v>-1890</c:v>
                </c:pt>
                <c:pt idx="4">
                  <c:v>-4156</c:v>
                </c:pt>
                <c:pt idx="5">
                  <c:v>-5927</c:v>
                </c:pt>
                <c:pt idx="6">
                  <c:v>-8424</c:v>
                </c:pt>
                <c:pt idx="7">
                  <c:v>-10915</c:v>
                </c:pt>
                <c:pt idx="8">
                  <c:v>-12948</c:v>
                </c:pt>
                <c:pt idx="9">
                  <c:v>-14906</c:v>
                </c:pt>
                <c:pt idx="10">
                  <c:v>-16475</c:v>
                </c:pt>
                <c:pt idx="11">
                  <c:v>-17756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7-4EED-A91E-0E42011DE942}"/>
            </c:ext>
          </c:extLst>
        </c:ser>
        <c:ser>
          <c:idx val="2"/>
          <c:order val="2"/>
          <c:tx>
            <c:strRef>
              <c:f>Romania!$X$1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-1027</c:v>
                </c:pt>
                <c:pt idx="3">
                  <c:v>-998</c:v>
                </c:pt>
                <c:pt idx="4">
                  <c:v>-2489</c:v>
                </c:pt>
                <c:pt idx="5">
                  <c:v>-3682</c:v>
                </c:pt>
                <c:pt idx="6">
                  <c:v>-5179</c:v>
                </c:pt>
                <c:pt idx="7">
                  <c:v>-7475</c:v>
                </c:pt>
                <c:pt idx="8">
                  <c:v>-8713</c:v>
                </c:pt>
                <c:pt idx="9">
                  <c:v>-9675</c:v>
                </c:pt>
                <c:pt idx="10">
                  <c:v>-11154</c:v>
                </c:pt>
                <c:pt idx="11">
                  <c:v>-12765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7-4EED-A91E-0E42011DE942}"/>
            </c:ext>
          </c:extLst>
        </c:ser>
        <c:ser>
          <c:idx val="3"/>
          <c:order val="3"/>
          <c:tx>
            <c:strRef>
              <c:f>Romania!$Y$1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Romania!$Y$2:$Y$13</c:f>
              <c:numCache>
                <c:formatCode>General</c:formatCode>
                <c:ptCount val="12"/>
                <c:pt idx="0">
                  <c:v>865</c:v>
                </c:pt>
                <c:pt idx="1">
                  <c:v>916</c:v>
                </c:pt>
                <c:pt idx="2">
                  <c:v>787</c:v>
                </c:pt>
                <c:pt idx="3">
                  <c:v>1790</c:v>
                </c:pt>
                <c:pt idx="4">
                  <c:v>1288</c:v>
                </c:pt>
                <c:pt idx="5">
                  <c:v>758</c:v>
                </c:pt>
                <c:pt idx="6">
                  <c:v>1025</c:v>
                </c:pt>
                <c:pt idx="7">
                  <c:v>571</c:v>
                </c:pt>
                <c:pt idx="8">
                  <c:v>199</c:v>
                </c:pt>
                <c:pt idx="9">
                  <c:v>415</c:v>
                </c:pt>
                <c:pt idx="10">
                  <c:v>388</c:v>
                </c:pt>
                <c:pt idx="11">
                  <c:v>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7-4EED-A91E-0E42011DE942}"/>
            </c:ext>
          </c:extLst>
        </c:ser>
        <c:ser>
          <c:idx val="4"/>
          <c:order val="4"/>
          <c:tx>
            <c:strRef>
              <c:f>Romania!$Z$1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Romania!$Z$2:$Z$13</c:f>
              <c:numCache>
                <c:formatCode>General</c:formatCode>
                <c:ptCount val="12"/>
                <c:pt idx="0">
                  <c:v>1375</c:v>
                </c:pt>
                <c:pt idx="1">
                  <c:v>1654</c:v>
                </c:pt>
                <c:pt idx="2">
                  <c:v>2098</c:v>
                </c:pt>
                <c:pt idx="3">
                  <c:v>2531</c:v>
                </c:pt>
                <c:pt idx="4">
                  <c:v>1812</c:v>
                </c:pt>
                <c:pt idx="5">
                  <c:v>1724</c:v>
                </c:pt>
                <c:pt idx="6">
                  <c:v>1829</c:v>
                </c:pt>
                <c:pt idx="7">
                  <c:v>981</c:v>
                </c:pt>
                <c:pt idx="8">
                  <c:v>600</c:v>
                </c:pt>
                <c:pt idx="9">
                  <c:v>723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67-4EED-A91E-0E42011DE942}"/>
            </c:ext>
          </c:extLst>
        </c:ser>
        <c:ser>
          <c:idx val="5"/>
          <c:order val="5"/>
          <c:tx>
            <c:strRef>
              <c:f>Romania!$AA$1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Romania!$AA$2:$AA$13</c:f>
              <c:numCache>
                <c:formatCode>General</c:formatCode>
                <c:ptCount val="12"/>
                <c:pt idx="0">
                  <c:v>-366</c:v>
                </c:pt>
                <c:pt idx="1">
                  <c:v>-289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124</c:v>
                </c:pt>
                <c:pt idx="11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7-4EED-A91E-0E42011DE942}"/>
            </c:ext>
          </c:extLst>
        </c:ser>
        <c:ser>
          <c:idx val="6"/>
          <c:order val="6"/>
          <c:tx>
            <c:strRef>
              <c:f>Romania!$U$1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Romania!$U$2:$U$13</c:f>
              <c:numCache>
                <c:formatCode>General</c:formatCode>
                <c:ptCount val="12"/>
                <c:pt idx="0">
                  <c:v>-3768</c:v>
                </c:pt>
                <c:pt idx="1">
                  <c:v>-8201</c:v>
                </c:pt>
                <c:pt idx="2">
                  <c:v>-12666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A-474D-9847-1A17EF0F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Romania!$V$16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Romania!$T$17:$T$28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Romania!$V$17:$V$28</c:f>
              <c:numCache>
                <c:formatCode>General</c:formatCode>
                <c:ptCount val="12"/>
                <c:pt idx="0">
                  <c:v>-1165</c:v>
                </c:pt>
                <c:pt idx="1">
                  <c:v>5887</c:v>
                </c:pt>
                <c:pt idx="2">
                  <c:v>8347</c:v>
                </c:pt>
                <c:pt idx="3">
                  <c:v>9073</c:v>
                </c:pt>
                <c:pt idx="4">
                  <c:v>8529</c:v>
                </c:pt>
                <c:pt idx="5">
                  <c:v>6463</c:v>
                </c:pt>
                <c:pt idx="6">
                  <c:v>6571</c:v>
                </c:pt>
                <c:pt idx="7">
                  <c:v>9207</c:v>
                </c:pt>
                <c:pt idx="8">
                  <c:v>10009</c:v>
                </c:pt>
                <c:pt idx="9">
                  <c:v>9688</c:v>
                </c:pt>
                <c:pt idx="10">
                  <c:v>7865</c:v>
                </c:pt>
                <c:pt idx="11">
                  <c:v>6729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9-4ED4-B063-374546E3E112}"/>
            </c:ext>
          </c:extLst>
        </c:ser>
        <c:ser>
          <c:idx val="1"/>
          <c:order val="1"/>
          <c:tx>
            <c:strRef>
              <c:f>Romania!$W$16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Romania!$T$17:$T$28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Romania!$W$17:$W$28</c:f>
              <c:numCache>
                <c:formatCode>General</c:formatCode>
                <c:ptCount val="12"/>
                <c:pt idx="0">
                  <c:v>2370</c:v>
                </c:pt>
                <c:pt idx="1">
                  <c:v>4130</c:v>
                </c:pt>
                <c:pt idx="2">
                  <c:v>10083</c:v>
                </c:pt>
                <c:pt idx="3">
                  <c:v>18616</c:v>
                </c:pt>
                <c:pt idx="4">
                  <c:v>21628</c:v>
                </c:pt>
                <c:pt idx="5">
                  <c:v>22520</c:v>
                </c:pt>
                <c:pt idx="6">
                  <c:v>23568</c:v>
                </c:pt>
                <c:pt idx="7">
                  <c:v>23796</c:v>
                </c:pt>
                <c:pt idx="8">
                  <c:v>30080</c:v>
                </c:pt>
                <c:pt idx="9">
                  <c:v>54979</c:v>
                </c:pt>
                <c:pt idx="10">
                  <c:v>69246</c:v>
                </c:pt>
                <c:pt idx="11">
                  <c:v>70569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9-4ED4-B063-374546E3E112}"/>
            </c:ext>
          </c:extLst>
        </c:ser>
        <c:ser>
          <c:idx val="2"/>
          <c:order val="2"/>
          <c:tx>
            <c:strRef>
              <c:f>Romania!$X$16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Romania!$T$17:$T$28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Romania!$X$17:$X$28</c:f>
              <c:numCache>
                <c:formatCode>General</c:formatCode>
                <c:ptCount val="12"/>
                <c:pt idx="0">
                  <c:v>-3383</c:v>
                </c:pt>
                <c:pt idx="1">
                  <c:v>-3620</c:v>
                </c:pt>
                <c:pt idx="2">
                  <c:v>-4435</c:v>
                </c:pt>
                <c:pt idx="3">
                  <c:v>-3884</c:v>
                </c:pt>
                <c:pt idx="4">
                  <c:v>-4184</c:v>
                </c:pt>
                <c:pt idx="5">
                  <c:v>-3762</c:v>
                </c:pt>
                <c:pt idx="6">
                  <c:v>-1361</c:v>
                </c:pt>
                <c:pt idx="7">
                  <c:v>1481</c:v>
                </c:pt>
                <c:pt idx="8">
                  <c:v>4351</c:v>
                </c:pt>
                <c:pt idx="9">
                  <c:v>10224</c:v>
                </c:pt>
                <c:pt idx="10">
                  <c:v>23188</c:v>
                </c:pt>
                <c:pt idx="11">
                  <c:v>33157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9-4ED4-B063-374546E3E112}"/>
            </c:ext>
          </c:extLst>
        </c:ser>
        <c:ser>
          <c:idx val="3"/>
          <c:order val="3"/>
          <c:tx>
            <c:strRef>
              <c:f>Romania!$Y$16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Romania!$T$17:$T$28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351</c:v>
                </c:pt>
                <c:pt idx="7">
                  <c:v>-139</c:v>
                </c:pt>
                <c:pt idx="8">
                  <c:v>0</c:v>
                </c:pt>
                <c:pt idx="9">
                  <c:v>-550</c:v>
                </c:pt>
                <c:pt idx="10">
                  <c:v>-1986</c:v>
                </c:pt>
                <c:pt idx="11">
                  <c:v>-4049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9-4ED4-B063-374546E3E112}"/>
            </c:ext>
          </c:extLst>
        </c:ser>
        <c:ser>
          <c:idx val="4"/>
          <c:order val="4"/>
          <c:tx>
            <c:strRef>
              <c:f>Romania!$Z$16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Romania!$T$17:$T$28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Romania!$Z$17:$Z$28</c:f>
              <c:numCache>
                <c:formatCode>General</c:formatCode>
                <c:ptCount val="12"/>
                <c:pt idx="0">
                  <c:v>-3386</c:v>
                </c:pt>
                <c:pt idx="1">
                  <c:v>-2524</c:v>
                </c:pt>
                <c:pt idx="2">
                  <c:v>-658</c:v>
                </c:pt>
                <c:pt idx="3">
                  <c:v>-296</c:v>
                </c:pt>
                <c:pt idx="4">
                  <c:v>-852</c:v>
                </c:pt>
                <c:pt idx="5">
                  <c:v>-2075</c:v>
                </c:pt>
                <c:pt idx="6">
                  <c:v>-1764</c:v>
                </c:pt>
                <c:pt idx="7">
                  <c:v>-1698</c:v>
                </c:pt>
                <c:pt idx="8">
                  <c:v>-1242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9-4ED4-B063-374546E3E112}"/>
            </c:ext>
          </c:extLst>
        </c:ser>
        <c:ser>
          <c:idx val="5"/>
          <c:order val="5"/>
          <c:tx>
            <c:strRef>
              <c:f>Romania!$AA$16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Romania!$T$17:$T$28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Romania!$AA$17:$AA$28</c:f>
              <c:numCache>
                <c:formatCode>General</c:formatCode>
                <c:ptCount val="12"/>
                <c:pt idx="0">
                  <c:v>2011</c:v>
                </c:pt>
                <c:pt idx="1">
                  <c:v>2575</c:v>
                </c:pt>
                <c:pt idx="2">
                  <c:v>1473</c:v>
                </c:pt>
                <c:pt idx="3">
                  <c:v>1555</c:v>
                </c:pt>
                <c:pt idx="4">
                  <c:v>790</c:v>
                </c:pt>
                <c:pt idx="5">
                  <c:v>216</c:v>
                </c:pt>
                <c:pt idx="6">
                  <c:v>0</c:v>
                </c:pt>
                <c:pt idx="7">
                  <c:v>0</c:v>
                </c:pt>
                <c:pt idx="8">
                  <c:v>-238</c:v>
                </c:pt>
                <c:pt idx="9">
                  <c:v>-141</c:v>
                </c:pt>
                <c:pt idx="10">
                  <c:v>-776</c:v>
                </c:pt>
                <c:pt idx="11">
                  <c:v>-2683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9-4ED4-B063-374546E3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Slovenia!$V$1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Slovenia!$V$2:$V$13</c:f>
              <c:numCache>
                <c:formatCode>General</c:formatCode>
                <c:ptCount val="12"/>
                <c:pt idx="0">
                  <c:v>-165</c:v>
                </c:pt>
                <c:pt idx="1">
                  <c:v>-247</c:v>
                </c:pt>
                <c:pt idx="2">
                  <c:v>-456</c:v>
                </c:pt>
                <c:pt idx="3">
                  <c:v>-718</c:v>
                </c:pt>
                <c:pt idx="4">
                  <c:v>-860</c:v>
                </c:pt>
                <c:pt idx="5">
                  <c:v>-1017</c:v>
                </c:pt>
                <c:pt idx="6">
                  <c:v>-1170</c:v>
                </c:pt>
                <c:pt idx="7">
                  <c:v>-1342</c:v>
                </c:pt>
                <c:pt idx="8">
                  <c:v>-1466</c:v>
                </c:pt>
                <c:pt idx="9">
                  <c:v>-1631</c:v>
                </c:pt>
                <c:pt idx="10">
                  <c:v>-1846</c:v>
                </c:pt>
                <c:pt idx="11">
                  <c:v>-1962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E-4FE8-AF0E-4F3296B25192}"/>
            </c:ext>
          </c:extLst>
        </c:ser>
        <c:ser>
          <c:idx val="1"/>
          <c:order val="1"/>
          <c:tx>
            <c:strRef>
              <c:f>Slovenia!$W$1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Slovenia!$W$2:$W$13</c:f>
              <c:numCache>
                <c:formatCode>General</c:formatCode>
                <c:ptCount val="12"/>
                <c:pt idx="0">
                  <c:v>-72</c:v>
                </c:pt>
                <c:pt idx="1">
                  <c:v>-72</c:v>
                </c:pt>
                <c:pt idx="2">
                  <c:v>-68</c:v>
                </c:pt>
                <c:pt idx="3">
                  <c:v>-108</c:v>
                </c:pt>
                <c:pt idx="4">
                  <c:v>-262</c:v>
                </c:pt>
                <c:pt idx="5">
                  <c:v>-353</c:v>
                </c:pt>
                <c:pt idx="6">
                  <c:v>-374</c:v>
                </c:pt>
                <c:pt idx="7">
                  <c:v>-290</c:v>
                </c:pt>
                <c:pt idx="8">
                  <c:v>-296</c:v>
                </c:pt>
                <c:pt idx="9">
                  <c:v>-365</c:v>
                </c:pt>
                <c:pt idx="10">
                  <c:v>-398</c:v>
                </c:pt>
                <c:pt idx="11">
                  <c:v>-344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E-4FE8-AF0E-4F3296B25192}"/>
            </c:ext>
          </c:extLst>
        </c:ser>
        <c:ser>
          <c:idx val="2"/>
          <c:order val="2"/>
          <c:tx>
            <c:strRef>
              <c:f>Slovenia!$X$1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Slovenia!$X$2:$X$13</c:f>
              <c:numCache>
                <c:formatCode>General</c:formatCode>
                <c:ptCount val="12"/>
                <c:pt idx="0">
                  <c:v>-50</c:v>
                </c:pt>
                <c:pt idx="1">
                  <c:v>-55</c:v>
                </c:pt>
                <c:pt idx="2">
                  <c:v>-112</c:v>
                </c:pt>
                <c:pt idx="3">
                  <c:v>-177</c:v>
                </c:pt>
                <c:pt idx="4">
                  <c:v>-247</c:v>
                </c:pt>
                <c:pt idx="5">
                  <c:v>-276</c:v>
                </c:pt>
                <c:pt idx="6">
                  <c:v>-357</c:v>
                </c:pt>
                <c:pt idx="7">
                  <c:v>-351</c:v>
                </c:pt>
                <c:pt idx="8">
                  <c:v>-339</c:v>
                </c:pt>
                <c:pt idx="9">
                  <c:v>-381</c:v>
                </c:pt>
                <c:pt idx="10">
                  <c:v>-510</c:v>
                </c:pt>
                <c:pt idx="11">
                  <c:v>-561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E-4FE8-AF0E-4F3296B25192}"/>
            </c:ext>
          </c:extLst>
        </c:ser>
        <c:ser>
          <c:idx val="3"/>
          <c:order val="3"/>
          <c:tx>
            <c:strRef>
              <c:f>Slovenia!$Y$1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Slovenia!$Y$2:$Y$13</c:f>
              <c:numCache>
                <c:formatCode>General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E-4FE8-AF0E-4F3296B25192}"/>
            </c:ext>
          </c:extLst>
        </c:ser>
        <c:ser>
          <c:idx val="4"/>
          <c:order val="4"/>
          <c:tx>
            <c:strRef>
              <c:f>Slovenia!$Z$1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Slovenia!$Z$2:$Z$13</c:f>
              <c:numCache>
                <c:formatCode>General</c:formatCode>
                <c:ptCount val="12"/>
                <c:pt idx="0">
                  <c:v>2</c:v>
                </c:pt>
                <c:pt idx="1">
                  <c:v>111</c:v>
                </c:pt>
                <c:pt idx="2">
                  <c:v>138</c:v>
                </c:pt>
                <c:pt idx="3">
                  <c:v>118</c:v>
                </c:pt>
                <c:pt idx="4">
                  <c:v>122</c:v>
                </c:pt>
                <c:pt idx="5">
                  <c:v>167</c:v>
                </c:pt>
                <c:pt idx="6">
                  <c:v>190</c:v>
                </c:pt>
                <c:pt idx="7">
                  <c:v>233</c:v>
                </c:pt>
                <c:pt idx="8">
                  <c:v>238</c:v>
                </c:pt>
                <c:pt idx="9">
                  <c:v>219</c:v>
                </c:pt>
                <c:pt idx="10">
                  <c:v>248</c:v>
                </c:pt>
                <c:pt idx="11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E-4FE8-AF0E-4F3296B25192}"/>
            </c:ext>
          </c:extLst>
        </c:ser>
        <c:ser>
          <c:idx val="5"/>
          <c:order val="5"/>
          <c:tx>
            <c:strRef>
              <c:f>Slovenia!$AA$1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148</c:v>
                </c:pt>
                <c:pt idx="2">
                  <c:v>203</c:v>
                </c:pt>
                <c:pt idx="3">
                  <c:v>286</c:v>
                </c:pt>
                <c:pt idx="4">
                  <c:v>343</c:v>
                </c:pt>
                <c:pt idx="5">
                  <c:v>459</c:v>
                </c:pt>
                <c:pt idx="6">
                  <c:v>555</c:v>
                </c:pt>
                <c:pt idx="7">
                  <c:v>717</c:v>
                </c:pt>
                <c:pt idx="8">
                  <c:v>797</c:v>
                </c:pt>
                <c:pt idx="9">
                  <c:v>860</c:v>
                </c:pt>
                <c:pt idx="10">
                  <c:v>877</c:v>
                </c:pt>
                <c:pt idx="11">
                  <c:v>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E-4FE8-AF0E-4F3296B25192}"/>
            </c:ext>
          </c:extLst>
        </c:ser>
        <c:ser>
          <c:idx val="6"/>
          <c:order val="6"/>
          <c:tx>
            <c:strRef>
              <c:f>Slovenia!$U$1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Slovenia!$U$2:$U$13</c:f>
              <c:numCache>
                <c:formatCode>General</c:formatCode>
                <c:ptCount val="12"/>
                <c:pt idx="0">
                  <c:v>-267</c:v>
                </c:pt>
                <c:pt idx="1">
                  <c:v>-293</c:v>
                </c:pt>
                <c:pt idx="2">
                  <c:v>-580</c:v>
                </c:pt>
                <c:pt idx="3">
                  <c:v>-857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7-4305-BC8F-DFE8D8BB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Slovenia!$V$16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Slovenia!$T$17:$T$28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Slovenia!$V$17:$V$28</c:f>
              <c:numCache>
                <c:formatCode>General</c:formatCode>
                <c:ptCount val="12"/>
                <c:pt idx="0">
                  <c:v>-22</c:v>
                </c:pt>
                <c:pt idx="1">
                  <c:v>163</c:v>
                </c:pt>
                <c:pt idx="2">
                  <c:v>321</c:v>
                </c:pt>
                <c:pt idx="3">
                  <c:v>500</c:v>
                </c:pt>
                <c:pt idx="4">
                  <c:v>568</c:v>
                </c:pt>
                <c:pt idx="5">
                  <c:v>718</c:v>
                </c:pt>
                <c:pt idx="6">
                  <c:v>903</c:v>
                </c:pt>
                <c:pt idx="7">
                  <c:v>1088</c:v>
                </c:pt>
                <c:pt idx="8">
                  <c:v>1102</c:v>
                </c:pt>
                <c:pt idx="9">
                  <c:v>1261</c:v>
                </c:pt>
                <c:pt idx="10">
                  <c:v>1439</c:v>
                </c:pt>
                <c:pt idx="11">
                  <c:v>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E-49C1-8B6D-3E585CA66DA9}"/>
            </c:ext>
          </c:extLst>
        </c:ser>
        <c:ser>
          <c:idx val="1"/>
          <c:order val="1"/>
          <c:tx>
            <c:strRef>
              <c:f>Slovenia!$W$16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Slovenia!$T$17:$T$28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Slovenia!$W$17:$W$28</c:f>
              <c:numCache>
                <c:formatCode>General</c:formatCode>
                <c:ptCount val="12"/>
                <c:pt idx="0">
                  <c:v>502</c:v>
                </c:pt>
                <c:pt idx="1">
                  <c:v>408</c:v>
                </c:pt>
                <c:pt idx="2">
                  <c:v>471</c:v>
                </c:pt>
                <c:pt idx="3">
                  <c:v>626</c:v>
                </c:pt>
                <c:pt idx="4">
                  <c:v>734</c:v>
                </c:pt>
                <c:pt idx="5">
                  <c:v>961</c:v>
                </c:pt>
                <c:pt idx="6">
                  <c:v>919</c:v>
                </c:pt>
                <c:pt idx="7">
                  <c:v>834</c:v>
                </c:pt>
                <c:pt idx="8">
                  <c:v>1069</c:v>
                </c:pt>
                <c:pt idx="9">
                  <c:v>1424</c:v>
                </c:pt>
                <c:pt idx="10">
                  <c:v>2216</c:v>
                </c:pt>
                <c:pt idx="11">
                  <c:v>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E-49C1-8B6D-3E585CA66DA9}"/>
            </c:ext>
          </c:extLst>
        </c:ser>
        <c:ser>
          <c:idx val="2"/>
          <c:order val="2"/>
          <c:tx>
            <c:strRef>
              <c:f>Slovenia!$X$16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Slovenia!$T$17:$T$28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Slovenia!$X$17:$X$28</c:f>
              <c:numCache>
                <c:formatCode>General</c:formatCode>
                <c:ptCount val="12"/>
                <c:pt idx="0">
                  <c:v>-165</c:v>
                </c:pt>
                <c:pt idx="1">
                  <c:v>-220</c:v>
                </c:pt>
                <c:pt idx="2">
                  <c:v>-246</c:v>
                </c:pt>
                <c:pt idx="3">
                  <c:v>-145</c:v>
                </c:pt>
                <c:pt idx="4">
                  <c:v>-188</c:v>
                </c:pt>
                <c:pt idx="5">
                  <c:v>-36</c:v>
                </c:pt>
                <c:pt idx="6">
                  <c:v>-39</c:v>
                </c:pt>
                <c:pt idx="7">
                  <c:v>-18</c:v>
                </c:pt>
                <c:pt idx="8">
                  <c:v>109</c:v>
                </c:pt>
                <c:pt idx="9">
                  <c:v>574</c:v>
                </c:pt>
                <c:pt idx="10">
                  <c:v>2032</c:v>
                </c:pt>
                <c:pt idx="11">
                  <c:v>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E-49C1-8B6D-3E585CA66DA9}"/>
            </c:ext>
          </c:extLst>
        </c:ser>
        <c:ser>
          <c:idx val="3"/>
          <c:order val="3"/>
          <c:tx>
            <c:strRef>
              <c:f>Slovenia!$Y$16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Slovenia!$T$17:$T$28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-26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E-49C1-8B6D-3E585CA66DA9}"/>
            </c:ext>
          </c:extLst>
        </c:ser>
        <c:ser>
          <c:idx val="4"/>
          <c:order val="4"/>
          <c:tx>
            <c:strRef>
              <c:f>Slovenia!$Z$16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Slovenia!$T$17:$T$28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Slovenia!$Z$17:$Z$28</c:f>
              <c:numCache>
                <c:formatCode>General</c:formatCode>
                <c:ptCount val="12"/>
                <c:pt idx="0">
                  <c:v>-304</c:v>
                </c:pt>
                <c:pt idx="1">
                  <c:v>-392</c:v>
                </c:pt>
                <c:pt idx="2">
                  <c:v>-232</c:v>
                </c:pt>
                <c:pt idx="3">
                  <c:v>-174</c:v>
                </c:pt>
                <c:pt idx="4">
                  <c:v>-239</c:v>
                </c:pt>
                <c:pt idx="5">
                  <c:v>-225</c:v>
                </c:pt>
                <c:pt idx="6">
                  <c:v>-270</c:v>
                </c:pt>
                <c:pt idx="7">
                  <c:v>-234</c:v>
                </c:pt>
                <c:pt idx="8">
                  <c:v>-192</c:v>
                </c:pt>
                <c:pt idx="9">
                  <c:v>-115</c:v>
                </c:pt>
                <c:pt idx="10">
                  <c:v>-123</c:v>
                </c:pt>
                <c:pt idx="11">
                  <c:v>-103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DE-49C1-8B6D-3E585CA66DA9}"/>
            </c:ext>
          </c:extLst>
        </c:ser>
        <c:ser>
          <c:idx val="5"/>
          <c:order val="5"/>
          <c:tx>
            <c:strRef>
              <c:f>Slovenia!$AA$16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Slovenia!$T$17:$T$28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Slovenia!$AA$17:$AA$28</c:f>
              <c:numCache>
                <c:formatCode>General</c:formatCode>
                <c:ptCount val="12"/>
                <c:pt idx="0">
                  <c:v>285</c:v>
                </c:pt>
                <c:pt idx="1">
                  <c:v>321</c:v>
                </c:pt>
                <c:pt idx="2">
                  <c:v>224</c:v>
                </c:pt>
                <c:pt idx="3">
                  <c:v>155</c:v>
                </c:pt>
                <c:pt idx="4">
                  <c:v>110</c:v>
                </c:pt>
                <c:pt idx="5">
                  <c:v>108</c:v>
                </c:pt>
                <c:pt idx="6">
                  <c:v>47</c:v>
                </c:pt>
                <c:pt idx="7">
                  <c:v>0</c:v>
                </c:pt>
                <c:pt idx="8">
                  <c:v>-39</c:v>
                </c:pt>
                <c:pt idx="9">
                  <c:v>-17</c:v>
                </c:pt>
                <c:pt idx="10">
                  <c:v>0</c:v>
                </c:pt>
                <c:pt idx="11">
                  <c:v>-79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DE-49C1-8B6D-3E585CA66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Germany!$V$16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Germany!$T$17:$T$28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Germany!$V$17:$V$28</c:f>
              <c:numCache>
                <c:formatCode>General</c:formatCode>
                <c:ptCount val="12"/>
                <c:pt idx="0">
                  <c:v>4335</c:v>
                </c:pt>
                <c:pt idx="1">
                  <c:v>1477</c:v>
                </c:pt>
                <c:pt idx="2">
                  <c:v>-3613</c:v>
                </c:pt>
                <c:pt idx="3">
                  <c:v>9405</c:v>
                </c:pt>
                <c:pt idx="4">
                  <c:v>15537</c:v>
                </c:pt>
                <c:pt idx="5">
                  <c:v>25361</c:v>
                </c:pt>
                <c:pt idx="6">
                  <c:v>39918</c:v>
                </c:pt>
                <c:pt idx="7">
                  <c:v>49216</c:v>
                </c:pt>
                <c:pt idx="8">
                  <c:v>55823</c:v>
                </c:pt>
                <c:pt idx="9">
                  <c:v>70279</c:v>
                </c:pt>
                <c:pt idx="10">
                  <c:v>75869</c:v>
                </c:pt>
                <c:pt idx="11">
                  <c:v>109210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2-42DF-AA18-07029A8A1626}"/>
            </c:ext>
          </c:extLst>
        </c:ser>
        <c:ser>
          <c:idx val="1"/>
          <c:order val="1"/>
          <c:tx>
            <c:strRef>
              <c:f>Germany!$W$16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Germany!$T$17:$T$28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Germany!$W$17:$W$28</c:f>
              <c:numCache>
                <c:formatCode>General</c:formatCode>
                <c:ptCount val="12"/>
                <c:pt idx="0">
                  <c:v>21698</c:v>
                </c:pt>
                <c:pt idx="1">
                  <c:v>18222</c:v>
                </c:pt>
                <c:pt idx="2">
                  <c:v>1279</c:v>
                </c:pt>
                <c:pt idx="3">
                  <c:v>9952</c:v>
                </c:pt>
                <c:pt idx="4">
                  <c:v>15145</c:v>
                </c:pt>
                <c:pt idx="5">
                  <c:v>22337</c:v>
                </c:pt>
                <c:pt idx="6">
                  <c:v>27630</c:v>
                </c:pt>
                <c:pt idx="7">
                  <c:v>26823</c:v>
                </c:pt>
                <c:pt idx="8">
                  <c:v>30511</c:v>
                </c:pt>
                <c:pt idx="9">
                  <c:v>35810</c:v>
                </c:pt>
                <c:pt idx="10">
                  <c:v>46641</c:v>
                </c:pt>
                <c:pt idx="11">
                  <c:v>68813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2-42DF-AA18-07029A8A1626}"/>
            </c:ext>
          </c:extLst>
        </c:ser>
        <c:ser>
          <c:idx val="2"/>
          <c:order val="2"/>
          <c:tx>
            <c:strRef>
              <c:f>Germany!$X$16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Germany!$T$17:$T$28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Germany!$X$17:$X$28</c:f>
              <c:numCache>
                <c:formatCode>General</c:formatCode>
                <c:ptCount val="12"/>
                <c:pt idx="0">
                  <c:v>-125</c:v>
                </c:pt>
                <c:pt idx="1">
                  <c:v>-5762</c:v>
                </c:pt>
                <c:pt idx="2">
                  <c:v>-17210</c:v>
                </c:pt>
                <c:pt idx="3">
                  <c:v>-6584</c:v>
                </c:pt>
                <c:pt idx="4">
                  <c:v>-6432</c:v>
                </c:pt>
                <c:pt idx="5">
                  <c:v>-3917</c:v>
                </c:pt>
                <c:pt idx="6">
                  <c:v>-1533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2905</c:v>
                </c:pt>
                <c:pt idx="11">
                  <c:v>30698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2-42DF-AA18-07029A8A1626}"/>
            </c:ext>
          </c:extLst>
        </c:ser>
        <c:ser>
          <c:idx val="3"/>
          <c:order val="3"/>
          <c:tx>
            <c:strRef>
              <c:f>Germany!$Y$16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Germany!$T$17:$T$28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Germany!$Y$17:$Y$28</c:f>
              <c:numCache>
                <c:formatCode>General</c:formatCode>
                <c:ptCount val="12"/>
                <c:pt idx="0">
                  <c:v>0</c:v>
                </c:pt>
                <c:pt idx="1">
                  <c:v>-4658</c:v>
                </c:pt>
                <c:pt idx="2">
                  <c:v>-16763</c:v>
                </c:pt>
                <c:pt idx="3">
                  <c:v>-12557</c:v>
                </c:pt>
                <c:pt idx="4">
                  <c:v>-12571</c:v>
                </c:pt>
                <c:pt idx="5">
                  <c:v>-8732</c:v>
                </c:pt>
                <c:pt idx="6">
                  <c:v>-3217</c:v>
                </c:pt>
                <c:pt idx="7">
                  <c:v>-6982</c:v>
                </c:pt>
                <c:pt idx="8">
                  <c:v>-10203</c:v>
                </c:pt>
                <c:pt idx="9">
                  <c:v>-12978</c:v>
                </c:pt>
                <c:pt idx="10">
                  <c:v>-17684</c:v>
                </c:pt>
                <c:pt idx="11">
                  <c:v>-15354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C2-42DF-AA18-07029A8A1626}"/>
            </c:ext>
          </c:extLst>
        </c:ser>
        <c:ser>
          <c:idx val="4"/>
          <c:order val="4"/>
          <c:tx>
            <c:strRef>
              <c:f>Germany!$Z$16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Germany!$T$17:$T$28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Germany!$Z$17:$Z$28</c:f>
              <c:numCache>
                <c:formatCode>General</c:formatCode>
                <c:ptCount val="12"/>
                <c:pt idx="0">
                  <c:v>-132</c:v>
                </c:pt>
                <c:pt idx="1">
                  <c:v>0</c:v>
                </c:pt>
                <c:pt idx="2">
                  <c:v>8260</c:v>
                </c:pt>
                <c:pt idx="3">
                  <c:v>14595</c:v>
                </c:pt>
                <c:pt idx="4">
                  <c:v>13560</c:v>
                </c:pt>
                <c:pt idx="5">
                  <c:v>13244</c:v>
                </c:pt>
                <c:pt idx="6">
                  <c:v>17438</c:v>
                </c:pt>
                <c:pt idx="7">
                  <c:v>18599</c:v>
                </c:pt>
                <c:pt idx="8">
                  <c:v>14064</c:v>
                </c:pt>
                <c:pt idx="9">
                  <c:v>8322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C2-42DF-AA18-07029A8A1626}"/>
            </c:ext>
          </c:extLst>
        </c:ser>
        <c:ser>
          <c:idx val="5"/>
          <c:order val="5"/>
          <c:tx>
            <c:strRef>
              <c:f>Germany!$AA$16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Germany!$T$17:$T$28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Germany!$AA$17:$AA$28</c:f>
              <c:numCache>
                <c:formatCode>General</c:formatCode>
                <c:ptCount val="12"/>
                <c:pt idx="0">
                  <c:v>10928</c:v>
                </c:pt>
                <c:pt idx="1">
                  <c:v>15910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-5721</c:v>
                </c:pt>
                <c:pt idx="8">
                  <c:v>-10573</c:v>
                </c:pt>
                <c:pt idx="9">
                  <c:v>-15125</c:v>
                </c:pt>
                <c:pt idx="10">
                  <c:v>-23222</c:v>
                </c:pt>
                <c:pt idx="11">
                  <c:v>-22611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C2-42DF-AA18-07029A8A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Czech!$V$1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Czech!$V$2:$V$13</c:f>
              <c:numCache>
                <c:formatCode>General</c:formatCode>
                <c:ptCount val="12"/>
                <c:pt idx="0">
                  <c:v>-755</c:v>
                </c:pt>
                <c:pt idx="1">
                  <c:v>-1638</c:v>
                </c:pt>
                <c:pt idx="2">
                  <c:v>-2566</c:v>
                </c:pt>
                <c:pt idx="3">
                  <c:v>-3685</c:v>
                </c:pt>
                <c:pt idx="4">
                  <c:v>-4345</c:v>
                </c:pt>
                <c:pt idx="5">
                  <c:v>-4858</c:v>
                </c:pt>
                <c:pt idx="6">
                  <c:v>-6068</c:v>
                </c:pt>
                <c:pt idx="7">
                  <c:v>-7217</c:v>
                </c:pt>
                <c:pt idx="8">
                  <c:v>-8092</c:v>
                </c:pt>
                <c:pt idx="9">
                  <c:v>-9054</c:v>
                </c:pt>
                <c:pt idx="10">
                  <c:v>-10112</c:v>
                </c:pt>
                <c:pt idx="11">
                  <c:v>-10932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D-485B-886E-F6DF7DA9BED1}"/>
            </c:ext>
          </c:extLst>
        </c:ser>
        <c:ser>
          <c:idx val="1"/>
          <c:order val="1"/>
          <c:tx>
            <c:strRef>
              <c:f>Czech!$W$1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Czech!$W$2:$W$13</c:f>
              <c:numCache>
                <c:formatCode>General</c:formatCode>
                <c:ptCount val="12"/>
                <c:pt idx="0">
                  <c:v>-25</c:v>
                </c:pt>
                <c:pt idx="1">
                  <c:v>245</c:v>
                </c:pt>
                <c:pt idx="2">
                  <c:v>520</c:v>
                </c:pt>
                <c:pt idx="3">
                  <c:v>322</c:v>
                </c:pt>
                <c:pt idx="4">
                  <c:v>0</c:v>
                </c:pt>
                <c:pt idx="5">
                  <c:v>0</c:v>
                </c:pt>
                <c:pt idx="6">
                  <c:v>-282</c:v>
                </c:pt>
                <c:pt idx="7">
                  <c:v>-547</c:v>
                </c:pt>
                <c:pt idx="8">
                  <c:v>-636</c:v>
                </c:pt>
                <c:pt idx="9">
                  <c:v>-721</c:v>
                </c:pt>
                <c:pt idx="10">
                  <c:v>-682</c:v>
                </c:pt>
                <c:pt idx="11">
                  <c:v>-438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D-485B-886E-F6DF7DA9BED1}"/>
            </c:ext>
          </c:extLst>
        </c:ser>
        <c:ser>
          <c:idx val="2"/>
          <c:order val="2"/>
          <c:tx>
            <c:strRef>
              <c:f>Czech!$X$1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-497</c:v>
                </c:pt>
                <c:pt idx="3">
                  <c:v>-745</c:v>
                </c:pt>
                <c:pt idx="4">
                  <c:v>-939</c:v>
                </c:pt>
                <c:pt idx="5">
                  <c:v>-1232</c:v>
                </c:pt>
                <c:pt idx="6">
                  <c:v>-1388</c:v>
                </c:pt>
                <c:pt idx="7">
                  <c:v>-1610</c:v>
                </c:pt>
                <c:pt idx="8">
                  <c:v>-1636</c:v>
                </c:pt>
                <c:pt idx="9">
                  <c:v>-1670</c:v>
                </c:pt>
                <c:pt idx="10">
                  <c:v>-2048</c:v>
                </c:pt>
                <c:pt idx="11">
                  <c:v>-2031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D-485B-886E-F6DF7DA9BED1}"/>
            </c:ext>
          </c:extLst>
        </c:ser>
        <c:ser>
          <c:idx val="3"/>
          <c:order val="3"/>
          <c:tx>
            <c:strRef>
              <c:f>Czech!$Y$1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Czech!$Y$2:$Y$13</c:f>
              <c:numCache>
                <c:formatCode>General</c:formatCode>
                <c:ptCount val="12"/>
                <c:pt idx="0">
                  <c:v>73</c:v>
                </c:pt>
                <c:pt idx="1">
                  <c:v>-123</c:v>
                </c:pt>
                <c:pt idx="2">
                  <c:v>-313</c:v>
                </c:pt>
                <c:pt idx="3">
                  <c:v>-237</c:v>
                </c:pt>
                <c:pt idx="4">
                  <c:v>-264</c:v>
                </c:pt>
                <c:pt idx="5">
                  <c:v>-112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2D-485B-886E-F6DF7DA9BED1}"/>
            </c:ext>
          </c:extLst>
        </c:ser>
        <c:ser>
          <c:idx val="4"/>
          <c:order val="4"/>
          <c:tx>
            <c:strRef>
              <c:f>Czech!$Z$1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Czech!$Z$2:$Z$13</c:f>
              <c:numCache>
                <c:formatCode>General</c:formatCode>
                <c:ptCount val="12"/>
                <c:pt idx="0">
                  <c:v>141</c:v>
                </c:pt>
                <c:pt idx="1">
                  <c:v>52</c:v>
                </c:pt>
                <c:pt idx="2">
                  <c:v>209</c:v>
                </c:pt>
                <c:pt idx="3">
                  <c:v>314</c:v>
                </c:pt>
                <c:pt idx="4">
                  <c:v>431</c:v>
                </c:pt>
                <c:pt idx="5">
                  <c:v>762</c:v>
                </c:pt>
                <c:pt idx="6">
                  <c:v>836</c:v>
                </c:pt>
                <c:pt idx="7">
                  <c:v>1061</c:v>
                </c:pt>
                <c:pt idx="8">
                  <c:v>1252</c:v>
                </c:pt>
                <c:pt idx="9">
                  <c:v>1483</c:v>
                </c:pt>
                <c:pt idx="10">
                  <c:v>1477</c:v>
                </c:pt>
                <c:pt idx="11">
                  <c:v>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2D-485B-886E-F6DF7DA9BED1}"/>
            </c:ext>
          </c:extLst>
        </c:ser>
        <c:ser>
          <c:idx val="5"/>
          <c:order val="5"/>
          <c:tx>
            <c:strRef>
              <c:f>Czech!$AA$1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Czech!$AA$2:$AA$13</c:f>
              <c:numCache>
                <c:formatCode>General</c:formatCode>
                <c:ptCount val="12"/>
                <c:pt idx="0">
                  <c:v>-128</c:v>
                </c:pt>
                <c:pt idx="1">
                  <c:v>-130</c:v>
                </c:pt>
                <c:pt idx="2">
                  <c:v>0</c:v>
                </c:pt>
                <c:pt idx="3">
                  <c:v>0</c:v>
                </c:pt>
                <c:pt idx="4">
                  <c:v>356</c:v>
                </c:pt>
                <c:pt idx="5">
                  <c:v>511</c:v>
                </c:pt>
                <c:pt idx="6">
                  <c:v>426</c:v>
                </c:pt>
                <c:pt idx="7">
                  <c:v>609</c:v>
                </c:pt>
                <c:pt idx="8">
                  <c:v>789</c:v>
                </c:pt>
                <c:pt idx="9">
                  <c:v>1028</c:v>
                </c:pt>
                <c:pt idx="10">
                  <c:v>1310</c:v>
                </c:pt>
                <c:pt idx="11">
                  <c:v>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2D-485B-886E-F6DF7DA9BED1}"/>
            </c:ext>
          </c:extLst>
        </c:ser>
        <c:ser>
          <c:idx val="6"/>
          <c:order val="6"/>
          <c:tx>
            <c:strRef>
              <c:f>Czech!$U$1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Czech!$U$2:$U$13</c:f>
              <c:numCache>
                <c:formatCode>General</c:formatCode>
                <c:ptCount val="12"/>
                <c:pt idx="0">
                  <c:v>-1729</c:v>
                </c:pt>
                <c:pt idx="1">
                  <c:v>-3632</c:v>
                </c:pt>
                <c:pt idx="2">
                  <c:v>-5232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4-4CA3-8675-74339A461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Czech!$V$16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Czech!$T$17:$T$28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Czech!$V$17:$V$28</c:f>
              <c:numCache>
                <c:formatCode>General</c:formatCode>
                <c:ptCount val="12"/>
                <c:pt idx="0">
                  <c:v>586</c:v>
                </c:pt>
                <c:pt idx="1">
                  <c:v>1141</c:v>
                </c:pt>
                <c:pt idx="2">
                  <c:v>213</c:v>
                </c:pt>
                <c:pt idx="3">
                  <c:v>1312</c:v>
                </c:pt>
                <c:pt idx="4">
                  <c:v>1627</c:v>
                </c:pt>
                <c:pt idx="5">
                  <c:v>1976</c:v>
                </c:pt>
                <c:pt idx="6">
                  <c:v>2828</c:v>
                </c:pt>
                <c:pt idx="7">
                  <c:v>3035</c:v>
                </c:pt>
                <c:pt idx="8">
                  <c:v>3156</c:v>
                </c:pt>
                <c:pt idx="9">
                  <c:v>4227</c:v>
                </c:pt>
                <c:pt idx="10">
                  <c:v>4825</c:v>
                </c:pt>
                <c:pt idx="11">
                  <c:v>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1-415E-A08A-6DF234415D19}"/>
            </c:ext>
          </c:extLst>
        </c:ser>
        <c:ser>
          <c:idx val="1"/>
          <c:order val="1"/>
          <c:tx>
            <c:strRef>
              <c:f>Czech!$W$16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Czech!$T$17:$T$28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Czech!$W$17:$W$28</c:f>
              <c:numCache>
                <c:formatCode>General</c:formatCode>
                <c:ptCount val="12"/>
                <c:pt idx="0">
                  <c:v>5763</c:v>
                </c:pt>
                <c:pt idx="1">
                  <c:v>9750</c:v>
                </c:pt>
                <c:pt idx="2">
                  <c:v>14916</c:v>
                </c:pt>
                <c:pt idx="3">
                  <c:v>17751</c:v>
                </c:pt>
                <c:pt idx="4">
                  <c:v>18387</c:v>
                </c:pt>
                <c:pt idx="5">
                  <c:v>18616</c:v>
                </c:pt>
                <c:pt idx="6">
                  <c:v>19063</c:v>
                </c:pt>
                <c:pt idx="7">
                  <c:v>18507</c:v>
                </c:pt>
                <c:pt idx="8">
                  <c:v>17996</c:v>
                </c:pt>
                <c:pt idx="9">
                  <c:v>18936</c:v>
                </c:pt>
                <c:pt idx="10">
                  <c:v>22858</c:v>
                </c:pt>
                <c:pt idx="11">
                  <c:v>26971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1-415E-A08A-6DF234415D19}"/>
            </c:ext>
          </c:extLst>
        </c:ser>
        <c:ser>
          <c:idx val="2"/>
          <c:order val="2"/>
          <c:tx>
            <c:strRef>
              <c:f>Czech!$X$16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Czech!$T$17:$T$28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Czech!$X$17:$X$28</c:f>
              <c:numCache>
                <c:formatCode>General</c:formatCode>
                <c:ptCount val="12"/>
                <c:pt idx="0">
                  <c:v>-222</c:v>
                </c:pt>
                <c:pt idx="1">
                  <c:v>-253</c:v>
                </c:pt>
                <c:pt idx="2">
                  <c:v>-1657</c:v>
                </c:pt>
                <c:pt idx="3">
                  <c:v>-1242</c:v>
                </c:pt>
                <c:pt idx="4">
                  <c:v>-1368</c:v>
                </c:pt>
                <c:pt idx="5">
                  <c:v>-920</c:v>
                </c:pt>
                <c:pt idx="6">
                  <c:v>-109</c:v>
                </c:pt>
                <c:pt idx="7">
                  <c:v>0</c:v>
                </c:pt>
                <c:pt idx="8">
                  <c:v>16</c:v>
                </c:pt>
                <c:pt idx="9">
                  <c:v>5044</c:v>
                </c:pt>
                <c:pt idx="10">
                  <c:v>11902</c:v>
                </c:pt>
                <c:pt idx="11">
                  <c:v>16369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1-415E-A08A-6DF234415D19}"/>
            </c:ext>
          </c:extLst>
        </c:ser>
        <c:ser>
          <c:idx val="3"/>
          <c:order val="3"/>
          <c:tx>
            <c:strRef>
              <c:f>Czech!$Y$16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Czech!$T$17:$T$28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-1706</c:v>
                </c:pt>
                <c:pt idx="3">
                  <c:v>-1484</c:v>
                </c:pt>
                <c:pt idx="4">
                  <c:v>-1370</c:v>
                </c:pt>
                <c:pt idx="5">
                  <c:v>-948</c:v>
                </c:pt>
                <c:pt idx="6">
                  <c:v>-211</c:v>
                </c:pt>
                <c:pt idx="7">
                  <c:v>-464</c:v>
                </c:pt>
                <c:pt idx="8">
                  <c:v>-1234</c:v>
                </c:pt>
                <c:pt idx="9">
                  <c:v>-950</c:v>
                </c:pt>
                <c:pt idx="10">
                  <c:v>-605</c:v>
                </c:pt>
                <c:pt idx="11">
                  <c:v>-558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1-415E-A08A-6DF234415D19}"/>
            </c:ext>
          </c:extLst>
        </c:ser>
        <c:ser>
          <c:idx val="4"/>
          <c:order val="4"/>
          <c:tx>
            <c:strRef>
              <c:f>Czech!$Z$16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Czech!$T$17:$T$28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Czech!$Z$17:$Z$28</c:f>
              <c:numCache>
                <c:formatCode>General</c:formatCode>
                <c:ptCount val="12"/>
                <c:pt idx="0">
                  <c:v>-809</c:v>
                </c:pt>
                <c:pt idx="1">
                  <c:v>-430</c:v>
                </c:pt>
                <c:pt idx="2">
                  <c:v>0</c:v>
                </c:pt>
                <c:pt idx="3">
                  <c:v>450</c:v>
                </c:pt>
                <c:pt idx="4">
                  <c:v>343</c:v>
                </c:pt>
                <c:pt idx="5">
                  <c:v>306</c:v>
                </c:pt>
                <c:pt idx="6">
                  <c:v>1069</c:v>
                </c:pt>
                <c:pt idx="7">
                  <c:v>908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1-415E-A08A-6DF234415D19}"/>
            </c:ext>
          </c:extLst>
        </c:ser>
        <c:ser>
          <c:idx val="5"/>
          <c:order val="5"/>
          <c:tx>
            <c:strRef>
              <c:f>Czech!$AA$16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Czech!$T$17:$T$28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Czech!$AA$17:$AA$28</c:f>
              <c:numCache>
                <c:formatCode>General</c:formatCode>
                <c:ptCount val="12"/>
                <c:pt idx="0">
                  <c:v>1911</c:v>
                </c:pt>
                <c:pt idx="1">
                  <c:v>2087</c:v>
                </c:pt>
                <c:pt idx="2">
                  <c:v>113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-615</c:v>
                </c:pt>
                <c:pt idx="8">
                  <c:v>-1475</c:v>
                </c:pt>
                <c:pt idx="9">
                  <c:v>-1226</c:v>
                </c:pt>
                <c:pt idx="10">
                  <c:v>-1262</c:v>
                </c:pt>
                <c:pt idx="11">
                  <c:v>-1477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71-415E-A08A-6DF234415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Slovakia!$V$1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Slovakia!$V$2:$V$13</c:f>
              <c:numCache>
                <c:formatCode>General</c:formatCode>
                <c:ptCount val="12"/>
                <c:pt idx="0">
                  <c:v>-393</c:v>
                </c:pt>
                <c:pt idx="1">
                  <c:v>-687</c:v>
                </c:pt>
                <c:pt idx="2">
                  <c:v>-1082</c:v>
                </c:pt>
                <c:pt idx="3">
                  <c:v>-1417</c:v>
                </c:pt>
                <c:pt idx="4">
                  <c:v>-1498</c:v>
                </c:pt>
                <c:pt idx="5">
                  <c:v>-1747</c:v>
                </c:pt>
                <c:pt idx="6">
                  <c:v>-2038</c:v>
                </c:pt>
                <c:pt idx="7">
                  <c:v>-2419</c:v>
                </c:pt>
                <c:pt idx="8">
                  <c:v>-2712</c:v>
                </c:pt>
                <c:pt idx="9">
                  <c:v>-3265</c:v>
                </c:pt>
                <c:pt idx="10">
                  <c:v>-3746</c:v>
                </c:pt>
                <c:pt idx="11">
                  <c:v>-4386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4-41BF-916E-8103FAA0DA61}"/>
            </c:ext>
          </c:extLst>
        </c:ser>
        <c:ser>
          <c:idx val="1"/>
          <c:order val="1"/>
          <c:tx>
            <c:strRef>
              <c:f>Slovakia!$W$1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Slovakia!$W$2:$W$13</c:f>
              <c:numCache>
                <c:formatCode>General</c:formatCode>
                <c:ptCount val="12"/>
                <c:pt idx="0">
                  <c:v>-126</c:v>
                </c:pt>
                <c:pt idx="1">
                  <c:v>-36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109</c:v>
                </c:pt>
                <c:pt idx="6">
                  <c:v>0</c:v>
                </c:pt>
                <c:pt idx="7">
                  <c:v>-26</c:v>
                </c:pt>
                <c:pt idx="8">
                  <c:v>-234</c:v>
                </c:pt>
                <c:pt idx="9">
                  <c:v>-383</c:v>
                </c:pt>
                <c:pt idx="10">
                  <c:v>-495</c:v>
                </c:pt>
                <c:pt idx="11">
                  <c:v>-489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4-41BF-916E-8103FAA0DA61}"/>
            </c:ext>
          </c:extLst>
        </c:ser>
        <c:ser>
          <c:idx val="2"/>
          <c:order val="2"/>
          <c:tx>
            <c:strRef>
              <c:f>Slovakia!$X$1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Slovakia!$X$2:$X$13</c:f>
              <c:numCache>
                <c:formatCode>General</c:formatCode>
                <c:ptCount val="12"/>
                <c:pt idx="0">
                  <c:v>199</c:v>
                </c:pt>
                <c:pt idx="1">
                  <c:v>142</c:v>
                </c:pt>
                <c:pt idx="2">
                  <c:v>-185</c:v>
                </c:pt>
                <c:pt idx="3">
                  <c:v>-192</c:v>
                </c:pt>
                <c:pt idx="4">
                  <c:v>-318</c:v>
                </c:pt>
                <c:pt idx="5">
                  <c:v>-466</c:v>
                </c:pt>
                <c:pt idx="6">
                  <c:v>-182</c:v>
                </c:pt>
                <c:pt idx="7">
                  <c:v>-185</c:v>
                </c:pt>
                <c:pt idx="8">
                  <c:v>-153</c:v>
                </c:pt>
                <c:pt idx="9">
                  <c:v>-269</c:v>
                </c:pt>
                <c:pt idx="10">
                  <c:v>-172</c:v>
                </c:pt>
                <c:pt idx="11">
                  <c:v>-404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B4-41BF-916E-8103FAA0DA61}"/>
            </c:ext>
          </c:extLst>
        </c:ser>
        <c:ser>
          <c:idx val="3"/>
          <c:order val="3"/>
          <c:tx>
            <c:strRef>
              <c:f>Slovakia!$Y$1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Slovakia!$Y$2:$Y$13</c:f>
              <c:numCache>
                <c:formatCode>General</c:formatCode>
                <c:ptCount val="12"/>
                <c:pt idx="0">
                  <c:v>-10</c:v>
                </c:pt>
                <c:pt idx="1">
                  <c:v>-107</c:v>
                </c:pt>
                <c:pt idx="2">
                  <c:v>-374</c:v>
                </c:pt>
                <c:pt idx="3">
                  <c:v>-203</c:v>
                </c:pt>
                <c:pt idx="4">
                  <c:v>-219</c:v>
                </c:pt>
                <c:pt idx="5">
                  <c:v>-369</c:v>
                </c:pt>
                <c:pt idx="6">
                  <c:v>-188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B4-41BF-916E-8103FAA0DA61}"/>
            </c:ext>
          </c:extLst>
        </c:ser>
        <c:ser>
          <c:idx val="4"/>
          <c:order val="4"/>
          <c:tx>
            <c:strRef>
              <c:f>Slovakia!$Z$1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56</c:v>
                </c:pt>
                <c:pt idx="4">
                  <c:v>14</c:v>
                </c:pt>
                <c:pt idx="5">
                  <c:v>0</c:v>
                </c:pt>
                <c:pt idx="6">
                  <c:v>274</c:v>
                </c:pt>
                <c:pt idx="7">
                  <c:v>483</c:v>
                </c:pt>
                <c:pt idx="8">
                  <c:v>621</c:v>
                </c:pt>
                <c:pt idx="9">
                  <c:v>577</c:v>
                </c:pt>
                <c:pt idx="10">
                  <c:v>653</c:v>
                </c:pt>
                <c:pt idx="11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B4-41BF-916E-8103FAA0DA61}"/>
            </c:ext>
          </c:extLst>
        </c:ser>
        <c:ser>
          <c:idx val="5"/>
          <c:order val="5"/>
          <c:tx>
            <c:strRef>
              <c:f>Slovakia!$AA$1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196</c:v>
                </c:pt>
                <c:pt idx="2">
                  <c:v>201</c:v>
                </c:pt>
                <c:pt idx="3">
                  <c:v>147</c:v>
                </c:pt>
                <c:pt idx="4">
                  <c:v>426</c:v>
                </c:pt>
                <c:pt idx="5">
                  <c:v>409</c:v>
                </c:pt>
                <c:pt idx="6">
                  <c:v>533</c:v>
                </c:pt>
                <c:pt idx="7">
                  <c:v>768</c:v>
                </c:pt>
                <c:pt idx="8">
                  <c:v>752</c:v>
                </c:pt>
                <c:pt idx="9">
                  <c:v>743</c:v>
                </c:pt>
                <c:pt idx="10">
                  <c:v>934</c:v>
                </c:pt>
                <c:pt idx="11">
                  <c:v>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B4-41BF-916E-8103FAA0DA61}"/>
            </c:ext>
          </c:extLst>
        </c:ser>
        <c:ser>
          <c:idx val="6"/>
          <c:order val="6"/>
          <c:tx>
            <c:strRef>
              <c:f>Slovakia!$U$1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Slovakia!$U$2:$U$13</c:f>
              <c:numCache>
                <c:formatCode>General</c:formatCode>
                <c:ptCount val="12"/>
                <c:pt idx="0">
                  <c:v>-818</c:v>
                </c:pt>
                <c:pt idx="1">
                  <c:v>-1373</c:v>
                </c:pt>
                <c:pt idx="2">
                  <c:v>-2000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4-4BC3-A583-4D3755A95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Slovakia!$V$16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Slovakia!$V$17:$V$28</c:f>
              <c:numCache>
                <c:formatCode>General</c:formatCode>
                <c:ptCount val="12"/>
                <c:pt idx="0">
                  <c:v>610</c:v>
                </c:pt>
                <c:pt idx="1">
                  <c:v>733</c:v>
                </c:pt>
                <c:pt idx="2">
                  <c:v>1503</c:v>
                </c:pt>
                <c:pt idx="3">
                  <c:v>2094</c:v>
                </c:pt>
                <c:pt idx="4">
                  <c:v>2273</c:v>
                </c:pt>
                <c:pt idx="5">
                  <c:v>2684</c:v>
                </c:pt>
                <c:pt idx="6">
                  <c:v>3066</c:v>
                </c:pt>
                <c:pt idx="7">
                  <c:v>3494</c:v>
                </c:pt>
                <c:pt idx="8">
                  <c:v>3745</c:v>
                </c:pt>
                <c:pt idx="9">
                  <c:v>3970</c:v>
                </c:pt>
                <c:pt idx="10">
                  <c:v>4258</c:v>
                </c:pt>
                <c:pt idx="11">
                  <c:v>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6-4230-A400-2A713DFBC278}"/>
            </c:ext>
          </c:extLst>
        </c:ser>
        <c:ser>
          <c:idx val="1"/>
          <c:order val="1"/>
          <c:tx>
            <c:strRef>
              <c:f>Slovakia!$W$16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Slovakia!$W$17:$W$28</c:f>
              <c:numCache>
                <c:formatCode>General</c:formatCode>
                <c:ptCount val="12"/>
                <c:pt idx="0">
                  <c:v>4027</c:v>
                </c:pt>
                <c:pt idx="1">
                  <c:v>6999</c:v>
                </c:pt>
                <c:pt idx="2">
                  <c:v>9412</c:v>
                </c:pt>
                <c:pt idx="3">
                  <c:v>10664</c:v>
                </c:pt>
                <c:pt idx="4">
                  <c:v>11042</c:v>
                </c:pt>
                <c:pt idx="5">
                  <c:v>11490</c:v>
                </c:pt>
                <c:pt idx="6">
                  <c:v>11476</c:v>
                </c:pt>
                <c:pt idx="7">
                  <c:v>11409</c:v>
                </c:pt>
                <c:pt idx="8">
                  <c:v>11884</c:v>
                </c:pt>
                <c:pt idx="9">
                  <c:v>12904</c:v>
                </c:pt>
                <c:pt idx="10">
                  <c:v>16103</c:v>
                </c:pt>
                <c:pt idx="11">
                  <c:v>19168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6-4230-A400-2A713DFBC278}"/>
            </c:ext>
          </c:extLst>
        </c:ser>
        <c:ser>
          <c:idx val="2"/>
          <c:order val="2"/>
          <c:tx>
            <c:strRef>
              <c:f>Slovakia!$X$16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Slovakia!$X$17:$X$28</c:f>
              <c:numCache>
                <c:formatCode>General</c:formatCode>
                <c:ptCount val="12"/>
                <c:pt idx="0">
                  <c:v>-63</c:v>
                </c:pt>
                <c:pt idx="1">
                  <c:v>-441</c:v>
                </c:pt>
                <c:pt idx="2">
                  <c:v>-627</c:v>
                </c:pt>
                <c:pt idx="3">
                  <c:v>-605</c:v>
                </c:pt>
                <c:pt idx="4">
                  <c:v>-680</c:v>
                </c:pt>
                <c:pt idx="5">
                  <c:v>-625</c:v>
                </c:pt>
                <c:pt idx="6">
                  <c:v>-661</c:v>
                </c:pt>
                <c:pt idx="7">
                  <c:v>-572</c:v>
                </c:pt>
                <c:pt idx="8">
                  <c:v>-402</c:v>
                </c:pt>
                <c:pt idx="9">
                  <c:v>334</c:v>
                </c:pt>
                <c:pt idx="10">
                  <c:v>2066</c:v>
                </c:pt>
                <c:pt idx="11">
                  <c:v>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76-4230-A400-2A713DFBC278}"/>
            </c:ext>
          </c:extLst>
        </c:ser>
        <c:ser>
          <c:idx val="3"/>
          <c:order val="3"/>
          <c:tx>
            <c:strRef>
              <c:f>Slovakia!$Y$16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Slovakia!$Y$17:$Y$28</c:f>
              <c:numCache>
                <c:formatCode>General</c:formatCode>
                <c:ptCount val="12"/>
                <c:pt idx="0">
                  <c:v>-49</c:v>
                </c:pt>
                <c:pt idx="1">
                  <c:v>0</c:v>
                </c:pt>
                <c:pt idx="2">
                  <c:v>-269</c:v>
                </c:pt>
                <c:pt idx="3">
                  <c:v>-148</c:v>
                </c:pt>
                <c:pt idx="4">
                  <c:v>-270</c:v>
                </c:pt>
                <c:pt idx="5">
                  <c:v>-69</c:v>
                </c:pt>
                <c:pt idx="6">
                  <c:v>-203</c:v>
                </c:pt>
                <c:pt idx="7">
                  <c:v>-391</c:v>
                </c:pt>
                <c:pt idx="8">
                  <c:v>-493</c:v>
                </c:pt>
                <c:pt idx="9">
                  <c:v>-853</c:v>
                </c:pt>
                <c:pt idx="10">
                  <c:v>-905</c:v>
                </c:pt>
                <c:pt idx="11">
                  <c:v>-1059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76-4230-A400-2A713DFBC278}"/>
            </c:ext>
          </c:extLst>
        </c:ser>
        <c:ser>
          <c:idx val="4"/>
          <c:order val="4"/>
          <c:tx>
            <c:strRef>
              <c:f>Slovakia!$Z$16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Slovakia!$Z$17:$Z$28</c:f>
              <c:numCache>
                <c:formatCode>General</c:formatCode>
                <c:ptCount val="12"/>
                <c:pt idx="0">
                  <c:v>0</c:v>
                </c:pt>
                <c:pt idx="1">
                  <c:v>-225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99</c:v>
                </c:pt>
                <c:pt idx="8">
                  <c:v>188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76-4230-A400-2A713DFBC278}"/>
            </c:ext>
          </c:extLst>
        </c:ser>
        <c:ser>
          <c:idx val="5"/>
          <c:order val="5"/>
          <c:tx>
            <c:strRef>
              <c:f>Slovakia!$AA$16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Slovakia!$AA$17:$AA$28</c:f>
              <c:numCache>
                <c:formatCode>General</c:formatCode>
                <c:ptCount val="12"/>
                <c:pt idx="0">
                  <c:v>1118</c:v>
                </c:pt>
                <c:pt idx="1">
                  <c:v>903</c:v>
                </c:pt>
                <c:pt idx="2">
                  <c:v>361</c:v>
                </c:pt>
                <c:pt idx="3">
                  <c:v>425</c:v>
                </c:pt>
                <c:pt idx="4">
                  <c:v>259</c:v>
                </c:pt>
                <c:pt idx="5">
                  <c:v>198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-266</c:v>
                </c:pt>
                <c:pt idx="10">
                  <c:v>-302</c:v>
                </c:pt>
                <c:pt idx="11">
                  <c:v>-379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76-4230-A400-2A713DFB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Hungary!$V$1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Hungary!$V$2:$V$13</c:f>
              <c:numCache>
                <c:formatCode>General</c:formatCode>
                <c:ptCount val="12"/>
                <c:pt idx="0">
                  <c:v>-1211.7053335587343</c:v>
                </c:pt>
                <c:pt idx="1">
                  <c:v>-2014.1354488750039</c:v>
                </c:pt>
                <c:pt idx="2">
                  <c:v>-2548</c:v>
                </c:pt>
                <c:pt idx="3">
                  <c:v>-3015.7592079961141</c:v>
                </c:pt>
                <c:pt idx="4">
                  <c:v>-2640</c:v>
                </c:pt>
                <c:pt idx="5">
                  <c:v>-2210</c:v>
                </c:pt>
                <c:pt idx="6">
                  <c:v>-2163</c:v>
                </c:pt>
                <c:pt idx="7">
                  <c:v>-2370</c:v>
                </c:pt>
                <c:pt idx="8">
                  <c:v>-2873.9715149081749</c:v>
                </c:pt>
                <c:pt idx="9">
                  <c:v>-3169.7417006529577</c:v>
                </c:pt>
                <c:pt idx="10">
                  <c:v>-3086.875472814485</c:v>
                </c:pt>
                <c:pt idx="11">
                  <c:v>-3177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5-4084-9D91-E2FDBB2FF4E2}"/>
            </c:ext>
          </c:extLst>
        </c:ser>
        <c:ser>
          <c:idx val="1"/>
          <c:order val="1"/>
          <c:tx>
            <c:strRef>
              <c:f>Hungary!$W$1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Hungary!$W$2:$W$13</c:f>
              <c:numCache>
                <c:formatCode>General</c:formatCode>
                <c:ptCount val="12"/>
                <c:pt idx="0">
                  <c:v>-472.70533355873431</c:v>
                </c:pt>
                <c:pt idx="1">
                  <c:v>-199.13544887500393</c:v>
                </c:pt>
                <c:pt idx="2">
                  <c:v>81</c:v>
                </c:pt>
                <c:pt idx="3">
                  <c:v>102.24079200388587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371.02848509182513</c:v>
                </c:pt>
                <c:pt idx="9">
                  <c:v>885.25829934704234</c:v>
                </c:pt>
                <c:pt idx="10">
                  <c:v>1586.124527185515</c:v>
                </c:pt>
                <c:pt idx="11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5-4084-9D91-E2FDBB2FF4E2}"/>
            </c:ext>
          </c:extLst>
        </c:ser>
        <c:ser>
          <c:idx val="2"/>
          <c:order val="2"/>
          <c:tx>
            <c:strRef>
              <c:f>Hungary!$X$1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Hungary!$X$2:$X$13</c:f>
              <c:numCache>
                <c:formatCode>General</c:formatCode>
                <c:ptCount val="12"/>
                <c:pt idx="0">
                  <c:v>278.29466644126569</c:v>
                </c:pt>
                <c:pt idx="1">
                  <c:v>445.86455112499607</c:v>
                </c:pt>
                <c:pt idx="2">
                  <c:v>0</c:v>
                </c:pt>
                <c:pt idx="3">
                  <c:v>74.240792003885872</c:v>
                </c:pt>
                <c:pt idx="4">
                  <c:v>124</c:v>
                </c:pt>
                <c:pt idx="5">
                  <c:v>145</c:v>
                </c:pt>
                <c:pt idx="6">
                  <c:v>527</c:v>
                </c:pt>
                <c:pt idx="7">
                  <c:v>338</c:v>
                </c:pt>
                <c:pt idx="8">
                  <c:v>588.02848509182513</c:v>
                </c:pt>
                <c:pt idx="9">
                  <c:v>804.25829934704234</c:v>
                </c:pt>
                <c:pt idx="10">
                  <c:v>1012.124527185515</c:v>
                </c:pt>
                <c:pt idx="11">
                  <c:v>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5-4084-9D91-E2FDBB2FF4E2}"/>
            </c:ext>
          </c:extLst>
        </c:ser>
        <c:ser>
          <c:idx val="3"/>
          <c:order val="3"/>
          <c:tx>
            <c:strRef>
              <c:f>Hungary!$Y$1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Hungary!$Y$2:$Y$13</c:f>
              <c:numCache>
                <c:formatCode>General</c:formatCode>
                <c:ptCount val="12"/>
                <c:pt idx="0">
                  <c:v>-450.70533355873431</c:v>
                </c:pt>
                <c:pt idx="1">
                  <c:v>-799.13544887500393</c:v>
                </c:pt>
                <c:pt idx="2">
                  <c:v>-1393</c:v>
                </c:pt>
                <c:pt idx="3">
                  <c:v>-1488.7592079961141</c:v>
                </c:pt>
                <c:pt idx="4">
                  <c:v>-1619</c:v>
                </c:pt>
                <c:pt idx="5">
                  <c:v>-2245</c:v>
                </c:pt>
                <c:pt idx="6">
                  <c:v>-2147</c:v>
                </c:pt>
                <c:pt idx="7">
                  <c:v>-2495</c:v>
                </c:pt>
                <c:pt idx="8">
                  <c:v>-2786.9715149081749</c:v>
                </c:pt>
                <c:pt idx="9">
                  <c:v>-2806.7417006529577</c:v>
                </c:pt>
                <c:pt idx="10">
                  <c:v>-2708.875472814485</c:v>
                </c:pt>
                <c:pt idx="11">
                  <c:v>-2384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5-4084-9D91-E2FDBB2FF4E2}"/>
            </c:ext>
          </c:extLst>
        </c:ser>
        <c:ser>
          <c:idx val="4"/>
          <c:order val="4"/>
          <c:tx>
            <c:strRef>
              <c:f>Hungary!$Z$1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Hungary!$Z$2:$Z$13</c:f>
              <c:numCache>
                <c:formatCode>General</c:formatCode>
                <c:ptCount val="12"/>
                <c:pt idx="0">
                  <c:v>2.2336074578815897</c:v>
                </c:pt>
                <c:pt idx="1">
                  <c:v>0</c:v>
                </c:pt>
                <c:pt idx="2">
                  <c:v>-343.08119443225951</c:v>
                </c:pt>
                <c:pt idx="3">
                  <c:v>-592.65268911779276</c:v>
                </c:pt>
                <c:pt idx="4">
                  <c:v>-684.87810671146144</c:v>
                </c:pt>
                <c:pt idx="5">
                  <c:v>-822.95382327452535</c:v>
                </c:pt>
                <c:pt idx="6">
                  <c:v>-814.73250452031061</c:v>
                </c:pt>
                <c:pt idx="7">
                  <c:v>-1177.4715033113316</c:v>
                </c:pt>
                <c:pt idx="8">
                  <c:v>-1525.0674739097449</c:v>
                </c:pt>
                <c:pt idx="9">
                  <c:v>-1418.0886466338852</c:v>
                </c:pt>
                <c:pt idx="10">
                  <c:v>-1406.8095992976159</c:v>
                </c:pt>
                <c:pt idx="11">
                  <c:v>-1769.9999999999854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65-4084-9D91-E2FDBB2FF4E2}"/>
            </c:ext>
          </c:extLst>
        </c:ser>
        <c:ser>
          <c:idx val="5"/>
          <c:order val="5"/>
          <c:tx>
            <c:strRef>
              <c:f>Hungary!$AA$1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Hungary!$AA$2:$AA$13</c:f>
              <c:numCache>
                <c:formatCode>General</c:formatCode>
                <c:ptCount val="12"/>
                <c:pt idx="0">
                  <c:v>0</c:v>
                </c:pt>
                <c:pt idx="1">
                  <c:v>82.810180100335856</c:v>
                </c:pt>
                <c:pt idx="2">
                  <c:v>101.69784248674114</c:v>
                </c:pt>
                <c:pt idx="3">
                  <c:v>0</c:v>
                </c:pt>
                <c:pt idx="4">
                  <c:v>435.78242081018107</c:v>
                </c:pt>
                <c:pt idx="5">
                  <c:v>253.11830399594328</c:v>
                </c:pt>
                <c:pt idx="6">
                  <c:v>212.01012192802591</c:v>
                </c:pt>
                <c:pt idx="7">
                  <c:v>141.18856581365981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65-4084-9D91-E2FDBB2FF4E2}"/>
            </c:ext>
          </c:extLst>
        </c:ser>
        <c:ser>
          <c:idx val="6"/>
          <c:order val="6"/>
          <c:tx>
            <c:strRef>
              <c:f>Hungary!$U$1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Hungary!$U$2:$U$13</c:f>
              <c:numCache>
                <c:formatCode>General</c:formatCode>
                <c:ptCount val="12"/>
                <c:pt idx="0">
                  <c:v>-288.70533355873431</c:v>
                </c:pt>
                <c:pt idx="1">
                  <c:v>-613.13544887500393</c:v>
                </c:pt>
                <c:pt idx="2">
                  <c:v>-1026</c:v>
                </c:pt>
                <c:pt idx="3">
                  <c:v>-1666.7592079961141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AB5-BEEF-8FDDF2EC9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Hungary!$V$16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Hungary!$V$17:$V$28</c:f>
              <c:numCache>
                <c:formatCode>General</c:formatCode>
                <c:ptCount val="12"/>
                <c:pt idx="0">
                  <c:v>-616</c:v>
                </c:pt>
                <c:pt idx="1">
                  <c:v>-36</c:v>
                </c:pt>
                <c:pt idx="2">
                  <c:v>384</c:v>
                </c:pt>
                <c:pt idx="3">
                  <c:v>1320</c:v>
                </c:pt>
                <c:pt idx="4">
                  <c:v>1574</c:v>
                </c:pt>
                <c:pt idx="5">
                  <c:v>1501</c:v>
                </c:pt>
                <c:pt idx="6">
                  <c:v>2299</c:v>
                </c:pt>
                <c:pt idx="7">
                  <c:v>3047</c:v>
                </c:pt>
                <c:pt idx="8">
                  <c:v>3585</c:v>
                </c:pt>
                <c:pt idx="9">
                  <c:v>4135</c:v>
                </c:pt>
                <c:pt idx="10">
                  <c:v>3413</c:v>
                </c:pt>
                <c:pt idx="11">
                  <c:v>3823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8E8-BDCE-4ECB07D9C18B}"/>
            </c:ext>
          </c:extLst>
        </c:ser>
        <c:ser>
          <c:idx val="1"/>
          <c:order val="1"/>
          <c:tx>
            <c:strRef>
              <c:f>Hungary!$W$16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Hungary!$W$17:$W$28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5850</c:v>
                </c:pt>
                <c:pt idx="3">
                  <c:v>11153</c:v>
                </c:pt>
                <c:pt idx="4">
                  <c:v>12379</c:v>
                </c:pt>
                <c:pt idx="5">
                  <c:v>12949</c:v>
                </c:pt>
                <c:pt idx="6">
                  <c:v>13287</c:v>
                </c:pt>
                <c:pt idx="7">
                  <c:v>13247</c:v>
                </c:pt>
                <c:pt idx="8">
                  <c:v>13813</c:v>
                </c:pt>
                <c:pt idx="9">
                  <c:v>14744</c:v>
                </c:pt>
                <c:pt idx="10">
                  <c:v>18792</c:v>
                </c:pt>
                <c:pt idx="11">
                  <c:v>23744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8E8-BDCE-4ECB07D9C18B}"/>
            </c:ext>
          </c:extLst>
        </c:ser>
        <c:ser>
          <c:idx val="2"/>
          <c:order val="2"/>
          <c:tx>
            <c:strRef>
              <c:f>Hungary!$X$16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Hungary!$X$17:$X$28</c:f>
              <c:numCache>
                <c:formatCode>General</c:formatCode>
                <c:ptCount val="12"/>
                <c:pt idx="0">
                  <c:v>-2041</c:v>
                </c:pt>
                <c:pt idx="1">
                  <c:v>-2773</c:v>
                </c:pt>
                <c:pt idx="2">
                  <c:v>-3148</c:v>
                </c:pt>
                <c:pt idx="3">
                  <c:v>-2924</c:v>
                </c:pt>
                <c:pt idx="4">
                  <c:v>-2987</c:v>
                </c:pt>
                <c:pt idx="5">
                  <c:v>-3265</c:v>
                </c:pt>
                <c:pt idx="6">
                  <c:v>-3513</c:v>
                </c:pt>
                <c:pt idx="7">
                  <c:v>-3466</c:v>
                </c:pt>
                <c:pt idx="8">
                  <c:v>-2988</c:v>
                </c:pt>
                <c:pt idx="9">
                  <c:v>-1393</c:v>
                </c:pt>
                <c:pt idx="10">
                  <c:v>3501</c:v>
                </c:pt>
                <c:pt idx="11">
                  <c:v>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8E8-BDCE-4ECB07D9C18B}"/>
            </c:ext>
          </c:extLst>
        </c:ser>
        <c:ser>
          <c:idx val="3"/>
          <c:order val="3"/>
          <c:tx>
            <c:strRef>
              <c:f>Hungary!$Y$16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Hungary!$Y$17:$Y$28</c:f>
              <c:numCache>
                <c:formatCode>General</c:formatCode>
                <c:ptCount val="12"/>
                <c:pt idx="0">
                  <c:v>89</c:v>
                </c:pt>
                <c:pt idx="1">
                  <c:v>561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-345</c:v>
                </c:pt>
                <c:pt idx="10">
                  <c:v>-1954</c:v>
                </c:pt>
                <c:pt idx="11">
                  <c:v>-2274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C5-48E8-BDCE-4ECB07D9C18B}"/>
            </c:ext>
          </c:extLst>
        </c:ser>
        <c:ser>
          <c:idx val="4"/>
          <c:order val="4"/>
          <c:tx>
            <c:strRef>
              <c:f>Hungary!$Z$16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Hungary!$Z$17:$Z$28</c:f>
              <c:numCache>
                <c:formatCode>General</c:formatCode>
                <c:ptCount val="12"/>
                <c:pt idx="0">
                  <c:v>-2175</c:v>
                </c:pt>
                <c:pt idx="1">
                  <c:v>-2001</c:v>
                </c:pt>
                <c:pt idx="2">
                  <c:v>-706</c:v>
                </c:pt>
                <c:pt idx="3">
                  <c:v>-415</c:v>
                </c:pt>
                <c:pt idx="4">
                  <c:v>-386</c:v>
                </c:pt>
                <c:pt idx="5">
                  <c:v>-849</c:v>
                </c:pt>
                <c:pt idx="6">
                  <c:v>-704</c:v>
                </c:pt>
                <c:pt idx="7">
                  <c:v>-327</c:v>
                </c:pt>
                <c:pt idx="8">
                  <c:v>-30</c:v>
                </c:pt>
                <c:pt idx="9">
                  <c:v>0</c:v>
                </c:pt>
                <c:pt idx="10">
                  <c:v>-1262</c:v>
                </c:pt>
                <c:pt idx="11">
                  <c:v>-630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C5-48E8-BDCE-4ECB07D9C18B}"/>
            </c:ext>
          </c:extLst>
        </c:ser>
        <c:ser>
          <c:idx val="5"/>
          <c:order val="5"/>
          <c:tx>
            <c:strRef>
              <c:f>Hungary!$AA$16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Hungary!$AA$17:$AA$28</c:f>
              <c:numCache>
                <c:formatCode>General</c:formatCode>
                <c:ptCount val="12"/>
                <c:pt idx="0">
                  <c:v>1092</c:v>
                </c:pt>
                <c:pt idx="1">
                  <c:v>1734</c:v>
                </c:pt>
                <c:pt idx="2">
                  <c:v>1245</c:v>
                </c:pt>
                <c:pt idx="3">
                  <c:v>1604</c:v>
                </c:pt>
                <c:pt idx="4">
                  <c:v>2020</c:v>
                </c:pt>
                <c:pt idx="5">
                  <c:v>1610</c:v>
                </c:pt>
                <c:pt idx="6">
                  <c:v>1284</c:v>
                </c:pt>
                <c:pt idx="7">
                  <c:v>1556</c:v>
                </c:pt>
                <c:pt idx="8">
                  <c:v>1621</c:v>
                </c:pt>
                <c:pt idx="9">
                  <c:v>1350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C5-48E8-BDCE-4ECB07D9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Bulgaria!$S$1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Bulgaria!$S$2:$S$13</c:f>
              <c:numCache>
                <c:formatCode>General</c:formatCode>
                <c:ptCount val="12"/>
                <c:pt idx="0">
                  <c:v>-869</c:v>
                </c:pt>
                <c:pt idx="1">
                  <c:v>-1688</c:v>
                </c:pt>
                <c:pt idx="2">
                  <c:v>-2216</c:v>
                </c:pt>
                <c:pt idx="3">
                  <c:v>-2891</c:v>
                </c:pt>
                <c:pt idx="4">
                  <c:v>-3681</c:v>
                </c:pt>
                <c:pt idx="5">
                  <c:v>-4330</c:v>
                </c:pt>
                <c:pt idx="6">
                  <c:v>-5194</c:v>
                </c:pt>
                <c:pt idx="7">
                  <c:v>-5934</c:v>
                </c:pt>
                <c:pt idx="8">
                  <c:v>-6218</c:v>
                </c:pt>
                <c:pt idx="11">
                  <c:v>-4942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5-473D-AFEB-B25A3A921F5B}"/>
            </c:ext>
          </c:extLst>
        </c:ser>
        <c:ser>
          <c:idx val="1"/>
          <c:order val="1"/>
          <c:tx>
            <c:strRef>
              <c:f>Bulgaria!$T$1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Bulgaria!$T$2:$T$13</c:f>
              <c:numCache>
                <c:formatCode>General</c:formatCode>
                <c:ptCount val="12"/>
                <c:pt idx="0">
                  <c:v>-581</c:v>
                </c:pt>
                <c:pt idx="1">
                  <c:v>-620</c:v>
                </c:pt>
                <c:pt idx="2">
                  <c:v>-584</c:v>
                </c:pt>
                <c:pt idx="3">
                  <c:v>-669</c:v>
                </c:pt>
                <c:pt idx="4">
                  <c:v>-1131</c:v>
                </c:pt>
                <c:pt idx="5">
                  <c:v>-1236</c:v>
                </c:pt>
                <c:pt idx="6">
                  <c:v>-1976</c:v>
                </c:pt>
                <c:pt idx="7">
                  <c:v>-2538</c:v>
                </c:pt>
                <c:pt idx="8">
                  <c:v>-2717</c:v>
                </c:pt>
                <c:pt idx="9">
                  <c:v>-2771</c:v>
                </c:pt>
                <c:pt idx="10">
                  <c:v>-2795</c:v>
                </c:pt>
                <c:pt idx="11">
                  <c:v>-2860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5-473D-AFEB-B25A3A921F5B}"/>
            </c:ext>
          </c:extLst>
        </c:ser>
        <c:ser>
          <c:idx val="2"/>
          <c:order val="2"/>
          <c:tx>
            <c:strRef>
              <c:f>Bulgaria!$U$1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Bulgaria!$U$2:$U$13</c:f>
              <c:numCache>
                <c:formatCode>General</c:formatCode>
                <c:ptCount val="12"/>
                <c:pt idx="0">
                  <c:v>-27</c:v>
                </c:pt>
                <c:pt idx="1">
                  <c:v>-87</c:v>
                </c:pt>
                <c:pt idx="2">
                  <c:v>-309</c:v>
                </c:pt>
                <c:pt idx="3">
                  <c:v>-508</c:v>
                </c:pt>
                <c:pt idx="4">
                  <c:v>-756</c:v>
                </c:pt>
                <c:pt idx="5">
                  <c:v>-672</c:v>
                </c:pt>
                <c:pt idx="6">
                  <c:v>-984</c:v>
                </c:pt>
                <c:pt idx="7">
                  <c:v>-1482</c:v>
                </c:pt>
                <c:pt idx="8">
                  <c:v>-1659</c:v>
                </c:pt>
                <c:pt idx="9">
                  <c:v>-1778</c:v>
                </c:pt>
                <c:pt idx="10">
                  <c:v>-2006</c:v>
                </c:pt>
                <c:pt idx="11">
                  <c:v>-2452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5-473D-AFEB-B25A3A921F5B}"/>
            </c:ext>
          </c:extLst>
        </c:ser>
        <c:ser>
          <c:idx val="3"/>
          <c:order val="3"/>
          <c:tx>
            <c:strRef>
              <c:f>Bulgaria!$V$1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5-473D-AFEB-B25A3A921F5B}"/>
            </c:ext>
          </c:extLst>
        </c:ser>
        <c:ser>
          <c:idx val="4"/>
          <c:order val="4"/>
          <c:tx>
            <c:strRef>
              <c:f>Bulgaria!$W$1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Bulgaria!$W$2:$W$13</c:f>
              <c:numCache>
                <c:formatCode>General</c:formatCode>
                <c:ptCount val="12"/>
                <c:pt idx="0">
                  <c:v>54</c:v>
                </c:pt>
                <c:pt idx="1">
                  <c:v>19</c:v>
                </c:pt>
                <c:pt idx="2">
                  <c:v>210</c:v>
                </c:pt>
                <c:pt idx="3">
                  <c:v>242</c:v>
                </c:pt>
                <c:pt idx="4">
                  <c:v>474</c:v>
                </c:pt>
                <c:pt idx="5">
                  <c:v>686</c:v>
                </c:pt>
                <c:pt idx="6">
                  <c:v>587</c:v>
                </c:pt>
                <c:pt idx="7">
                  <c:v>648</c:v>
                </c:pt>
                <c:pt idx="8">
                  <c:v>550</c:v>
                </c:pt>
                <c:pt idx="9">
                  <c:v>630</c:v>
                </c:pt>
                <c:pt idx="10">
                  <c:v>643</c:v>
                </c:pt>
                <c:pt idx="11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5-473D-AFEB-B25A3A921F5B}"/>
            </c:ext>
          </c:extLst>
        </c:ser>
        <c:ser>
          <c:idx val="5"/>
          <c:order val="5"/>
          <c:tx>
            <c:strRef>
              <c:f>Bulgaria!$X$1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Bulgaria!$X$2:$X$13</c:f>
              <c:numCache>
                <c:formatCode>General</c:formatCode>
                <c:ptCount val="12"/>
                <c:pt idx="0">
                  <c:v>177</c:v>
                </c:pt>
                <c:pt idx="1">
                  <c:v>337</c:v>
                </c:pt>
                <c:pt idx="2">
                  <c:v>587</c:v>
                </c:pt>
                <c:pt idx="3">
                  <c:v>638</c:v>
                </c:pt>
                <c:pt idx="4">
                  <c:v>1038</c:v>
                </c:pt>
                <c:pt idx="5">
                  <c:v>1459</c:v>
                </c:pt>
                <c:pt idx="6">
                  <c:v>1512</c:v>
                </c:pt>
                <c:pt idx="7">
                  <c:v>1617</c:v>
                </c:pt>
                <c:pt idx="8">
                  <c:v>1881</c:v>
                </c:pt>
                <c:pt idx="9">
                  <c:v>2066</c:v>
                </c:pt>
                <c:pt idx="10">
                  <c:v>2239</c:v>
                </c:pt>
                <c:pt idx="11">
                  <c:v>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5-473D-AFEB-B25A3A921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Turkey!$S$1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Turkey!$S$2:$S$13</c:f>
              <c:numCache>
                <c:formatCode>General</c:formatCode>
                <c:ptCount val="12"/>
                <c:pt idx="0">
                  <c:v>-16920</c:v>
                </c:pt>
                <c:pt idx="1">
                  <c:v>-23160</c:v>
                </c:pt>
                <c:pt idx="2">
                  <c:v>-34528</c:v>
                </c:pt>
                <c:pt idx="3">
                  <c:v>-45959</c:v>
                </c:pt>
                <c:pt idx="4">
                  <c:v>-68725</c:v>
                </c:pt>
                <c:pt idx="5">
                  <c:v>-74216</c:v>
                </c:pt>
                <c:pt idx="6">
                  <c:v>-90170</c:v>
                </c:pt>
                <c:pt idx="7">
                  <c:v>-103308</c:v>
                </c:pt>
                <c:pt idx="8">
                  <c:v>-114706</c:v>
                </c:pt>
                <c:pt idx="9">
                  <c:v>-129690</c:v>
                </c:pt>
                <c:pt idx="10">
                  <c:v>-140680</c:v>
                </c:pt>
                <c:pt idx="11">
                  <c:v>-154144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0-4EB9-BF82-4946D569F2B7}"/>
            </c:ext>
          </c:extLst>
        </c:ser>
        <c:ser>
          <c:idx val="1"/>
          <c:order val="1"/>
          <c:tx>
            <c:strRef>
              <c:f>Turkey!$T$1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Turkey!$T$2:$T$13</c:f>
              <c:numCache>
                <c:formatCode>General</c:formatCode>
                <c:ptCount val="12"/>
                <c:pt idx="0">
                  <c:v>-23215</c:v>
                </c:pt>
                <c:pt idx="1">
                  <c:v>-31111</c:v>
                </c:pt>
                <c:pt idx="2">
                  <c:v>-41430</c:v>
                </c:pt>
                <c:pt idx="3">
                  <c:v>-51531</c:v>
                </c:pt>
                <c:pt idx="4">
                  <c:v>-68083</c:v>
                </c:pt>
                <c:pt idx="5">
                  <c:v>-71655</c:v>
                </c:pt>
                <c:pt idx="6">
                  <c:v>-84876</c:v>
                </c:pt>
                <c:pt idx="7">
                  <c:v>-93458</c:v>
                </c:pt>
                <c:pt idx="8">
                  <c:v>-95917</c:v>
                </c:pt>
                <c:pt idx="9">
                  <c:v>-100691</c:v>
                </c:pt>
                <c:pt idx="10">
                  <c:v>-101133</c:v>
                </c:pt>
                <c:pt idx="11">
                  <c:v>-106603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0-4EB9-BF82-4946D569F2B7}"/>
            </c:ext>
          </c:extLst>
        </c:ser>
        <c:ser>
          <c:idx val="2"/>
          <c:order val="2"/>
          <c:tx>
            <c:strRef>
              <c:f>Turkey!$U$1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Turkey!$U$2:$U$13</c:f>
              <c:numCache>
                <c:formatCode>General</c:formatCode>
                <c:ptCount val="12"/>
                <c:pt idx="0">
                  <c:v>-9085</c:v>
                </c:pt>
                <c:pt idx="1">
                  <c:v>-11096</c:v>
                </c:pt>
                <c:pt idx="2">
                  <c:v>-18149</c:v>
                </c:pt>
                <c:pt idx="3">
                  <c:v>-22566</c:v>
                </c:pt>
                <c:pt idx="4">
                  <c:v>-34521</c:v>
                </c:pt>
                <c:pt idx="5">
                  <c:v>-33210</c:v>
                </c:pt>
                <c:pt idx="6">
                  <c:v>-39781</c:v>
                </c:pt>
                <c:pt idx="7">
                  <c:v>-48421</c:v>
                </c:pt>
                <c:pt idx="8">
                  <c:v>-52330</c:v>
                </c:pt>
                <c:pt idx="9">
                  <c:v>-57179</c:v>
                </c:pt>
                <c:pt idx="10">
                  <c:v>-62519</c:v>
                </c:pt>
                <c:pt idx="11">
                  <c:v>-71997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0-4EB9-BF82-4946D569F2B7}"/>
            </c:ext>
          </c:extLst>
        </c:ser>
        <c:ser>
          <c:idx val="3"/>
          <c:order val="3"/>
          <c:tx>
            <c:strRef>
              <c:f>Turkey!$V$1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30-4EB9-BF82-4946D569F2B7}"/>
            </c:ext>
          </c:extLst>
        </c:ser>
        <c:ser>
          <c:idx val="4"/>
          <c:order val="4"/>
          <c:tx>
            <c:strRef>
              <c:f>Turkey!$W$1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Turkey!$W$2:$W$13</c:f>
              <c:numCache>
                <c:formatCode>General</c:formatCode>
                <c:ptCount val="12"/>
                <c:pt idx="0">
                  <c:v>3466</c:v>
                </c:pt>
                <c:pt idx="1">
                  <c:v>7956</c:v>
                </c:pt>
                <c:pt idx="2">
                  <c:v>12587</c:v>
                </c:pt>
                <c:pt idx="3">
                  <c:v>14334</c:v>
                </c:pt>
                <c:pt idx="4">
                  <c:v>13861</c:v>
                </c:pt>
                <c:pt idx="5">
                  <c:v>26229</c:v>
                </c:pt>
                <c:pt idx="6">
                  <c:v>31538</c:v>
                </c:pt>
                <c:pt idx="7">
                  <c:v>39025</c:v>
                </c:pt>
                <c:pt idx="8">
                  <c:v>46083</c:v>
                </c:pt>
                <c:pt idx="9">
                  <c:v>55540</c:v>
                </c:pt>
                <c:pt idx="10">
                  <c:v>63012</c:v>
                </c:pt>
                <c:pt idx="11">
                  <c:v>66343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30-4EB9-BF82-4946D569F2B7}"/>
            </c:ext>
          </c:extLst>
        </c:ser>
        <c:ser>
          <c:idx val="5"/>
          <c:order val="5"/>
          <c:tx>
            <c:strRef>
              <c:f>Turkey!$X$1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Turkey!$X$2:$X$13</c:f>
              <c:numCache>
                <c:formatCode>General</c:formatCode>
                <c:ptCount val="12"/>
                <c:pt idx="0">
                  <c:v>10899</c:v>
                </c:pt>
                <c:pt idx="1">
                  <c:v>20933</c:v>
                </c:pt>
                <c:pt idx="2">
                  <c:v>25995</c:v>
                </c:pt>
                <c:pt idx="3">
                  <c:v>29070</c:v>
                </c:pt>
                <c:pt idx="4">
                  <c:v>30151</c:v>
                </c:pt>
                <c:pt idx="5">
                  <c:v>47959</c:v>
                </c:pt>
                <c:pt idx="6">
                  <c:v>58167</c:v>
                </c:pt>
                <c:pt idx="7">
                  <c:v>71319</c:v>
                </c:pt>
                <c:pt idx="8">
                  <c:v>82074</c:v>
                </c:pt>
                <c:pt idx="9">
                  <c:v>92217</c:v>
                </c:pt>
                <c:pt idx="10">
                  <c:v>103621</c:v>
                </c:pt>
                <c:pt idx="11">
                  <c:v>110319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30-4EB9-BF82-4946D569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Taiwan!$U$1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Taiwan!$U$2:$U$13</c:f>
              <c:numCache>
                <c:formatCode>General</c:formatCode>
                <c:ptCount val="12"/>
                <c:pt idx="0">
                  <c:v>-3948</c:v>
                </c:pt>
                <c:pt idx="1">
                  <c:v>-8575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B7-4B24-A8B1-AD85996AE39E}"/>
            </c:ext>
          </c:extLst>
        </c:ser>
        <c:ser>
          <c:idx val="0"/>
          <c:order val="1"/>
          <c:tx>
            <c:strRef>
              <c:f>Taiwan!$V$1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Taiwan!$V$2:$V$13</c:f>
              <c:numCache>
                <c:formatCode>General</c:formatCode>
                <c:ptCount val="12"/>
                <c:pt idx="0">
                  <c:v>-1759</c:v>
                </c:pt>
                <c:pt idx="1">
                  <c:v>-6882</c:v>
                </c:pt>
                <c:pt idx="2">
                  <c:v>-8661</c:v>
                </c:pt>
                <c:pt idx="3">
                  <c:v>-11724</c:v>
                </c:pt>
                <c:pt idx="4">
                  <c:v>-16869</c:v>
                </c:pt>
                <c:pt idx="5">
                  <c:v>-18812</c:v>
                </c:pt>
                <c:pt idx="6">
                  <c:v>-22966</c:v>
                </c:pt>
                <c:pt idx="7">
                  <c:v>-25394</c:v>
                </c:pt>
                <c:pt idx="8">
                  <c:v>-27710</c:v>
                </c:pt>
                <c:pt idx="9">
                  <c:v>-31704</c:v>
                </c:pt>
                <c:pt idx="10">
                  <c:v>-34043</c:v>
                </c:pt>
                <c:pt idx="11">
                  <c:v>-38781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7-4B24-A8B1-AD85996AE39E}"/>
            </c:ext>
          </c:extLst>
        </c:ser>
        <c:ser>
          <c:idx val="1"/>
          <c:order val="2"/>
          <c:tx>
            <c:strRef>
              <c:f>Taiwan!$W$1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Taiwan!$W$2:$W$13</c:f>
              <c:numCache>
                <c:formatCode>General</c:formatCode>
                <c:ptCount val="12"/>
                <c:pt idx="0">
                  <c:v>-5295</c:v>
                </c:pt>
                <c:pt idx="1">
                  <c:v>-8544</c:v>
                </c:pt>
                <c:pt idx="2">
                  <c:v>-9292</c:v>
                </c:pt>
                <c:pt idx="3">
                  <c:v>-11313</c:v>
                </c:pt>
                <c:pt idx="4">
                  <c:v>-13600</c:v>
                </c:pt>
                <c:pt idx="5">
                  <c:v>-11359</c:v>
                </c:pt>
                <c:pt idx="6">
                  <c:v>-14654</c:v>
                </c:pt>
                <c:pt idx="7">
                  <c:v>-16396</c:v>
                </c:pt>
                <c:pt idx="8">
                  <c:v>-17465</c:v>
                </c:pt>
                <c:pt idx="9">
                  <c:v>-20535</c:v>
                </c:pt>
                <c:pt idx="10">
                  <c:v>-21165</c:v>
                </c:pt>
                <c:pt idx="11">
                  <c:v>-23954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7-4B24-A8B1-AD85996AE39E}"/>
            </c:ext>
          </c:extLst>
        </c:ser>
        <c:ser>
          <c:idx val="2"/>
          <c:order val="3"/>
          <c:tx>
            <c:strRef>
              <c:f>Taiwan!$X$1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Taiwan!$X$2:$X$13</c:f>
              <c:numCache>
                <c:formatCode>General</c:formatCode>
                <c:ptCount val="12"/>
                <c:pt idx="0">
                  <c:v>-2386</c:v>
                </c:pt>
                <c:pt idx="1">
                  <c:v>-3590</c:v>
                </c:pt>
                <c:pt idx="2">
                  <c:v>-3789</c:v>
                </c:pt>
                <c:pt idx="3">
                  <c:v>-5210</c:v>
                </c:pt>
                <c:pt idx="4">
                  <c:v>-7562</c:v>
                </c:pt>
                <c:pt idx="5">
                  <c:v>-6201</c:v>
                </c:pt>
                <c:pt idx="6">
                  <c:v>-8691</c:v>
                </c:pt>
                <c:pt idx="7">
                  <c:v>-10234</c:v>
                </c:pt>
                <c:pt idx="8">
                  <c:v>-10913</c:v>
                </c:pt>
                <c:pt idx="9">
                  <c:v>-13118</c:v>
                </c:pt>
                <c:pt idx="10">
                  <c:v>-13149</c:v>
                </c:pt>
                <c:pt idx="11">
                  <c:v>-12518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7-4B24-A8B1-AD85996AE39E}"/>
            </c:ext>
          </c:extLst>
        </c:ser>
        <c:ser>
          <c:idx val="3"/>
          <c:order val="4"/>
          <c:tx>
            <c:strRef>
              <c:f>Taiwan!$Y$1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Taiwan!$Y$2:$Y$13</c:f>
              <c:numCache>
                <c:formatCode>General</c:formatCode>
                <c:ptCount val="12"/>
                <c:pt idx="0">
                  <c:v>2243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7-4B24-A8B1-AD85996AE39E}"/>
            </c:ext>
          </c:extLst>
        </c:ser>
        <c:ser>
          <c:idx val="4"/>
          <c:order val="5"/>
          <c:tx>
            <c:strRef>
              <c:f>Taiwan!$Z$1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Taiwan!$Z$2:$Z$13</c:f>
              <c:numCache>
                <c:formatCode>General</c:formatCode>
                <c:ptCount val="12"/>
                <c:pt idx="0">
                  <c:v>2220</c:v>
                </c:pt>
                <c:pt idx="1">
                  <c:v>948</c:v>
                </c:pt>
                <c:pt idx="2">
                  <c:v>3085</c:v>
                </c:pt>
                <c:pt idx="3">
                  <c:v>2476</c:v>
                </c:pt>
                <c:pt idx="4">
                  <c:v>3168</c:v>
                </c:pt>
                <c:pt idx="5">
                  <c:v>3869</c:v>
                </c:pt>
                <c:pt idx="6">
                  <c:v>3474</c:v>
                </c:pt>
                <c:pt idx="7">
                  <c:v>4294</c:v>
                </c:pt>
                <c:pt idx="8">
                  <c:v>3674</c:v>
                </c:pt>
                <c:pt idx="9">
                  <c:v>4231</c:v>
                </c:pt>
                <c:pt idx="10">
                  <c:v>5601</c:v>
                </c:pt>
                <c:pt idx="11">
                  <c:v>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7-4B24-A8B1-AD85996AE39E}"/>
            </c:ext>
          </c:extLst>
        </c:ser>
        <c:ser>
          <c:idx val="5"/>
          <c:order val="6"/>
          <c:tx>
            <c:strRef>
              <c:f>Taiwan!$AA$1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Taiwan!$AA$2:$AA$13</c:f>
              <c:numCache>
                <c:formatCode>General</c:formatCode>
                <c:ptCount val="12"/>
                <c:pt idx="0">
                  <c:v>0</c:v>
                </c:pt>
                <c:pt idx="1">
                  <c:v>736</c:v>
                </c:pt>
                <c:pt idx="2">
                  <c:v>5035</c:v>
                </c:pt>
                <c:pt idx="3">
                  <c:v>4995</c:v>
                </c:pt>
                <c:pt idx="4">
                  <c:v>6177</c:v>
                </c:pt>
                <c:pt idx="5">
                  <c:v>9115</c:v>
                </c:pt>
                <c:pt idx="6">
                  <c:v>9314</c:v>
                </c:pt>
                <c:pt idx="7">
                  <c:v>11723</c:v>
                </c:pt>
                <c:pt idx="8">
                  <c:v>13102</c:v>
                </c:pt>
                <c:pt idx="9">
                  <c:v>13902</c:v>
                </c:pt>
                <c:pt idx="10">
                  <c:v>16427</c:v>
                </c:pt>
                <c:pt idx="11">
                  <c:v>16077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B7-4B24-A8B1-AD85996A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Taiwan!$U$1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Taiwan!$U$17:$U$28</c:f>
              <c:numCache>
                <c:formatCode>General</c:formatCode>
                <c:ptCount val="12"/>
                <c:pt idx="0">
                  <c:v>1438</c:v>
                </c:pt>
                <c:pt idx="1">
                  <c:v>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F2-4D45-9EA7-CF5797384521}"/>
            </c:ext>
          </c:extLst>
        </c:ser>
        <c:ser>
          <c:idx val="0"/>
          <c:order val="1"/>
          <c:tx>
            <c:strRef>
              <c:f>Taiwan!$V$16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Taiwan!$V$17:$V$28</c:f>
              <c:numCache>
                <c:formatCode>General</c:formatCode>
                <c:ptCount val="12"/>
                <c:pt idx="0">
                  <c:v>-378</c:v>
                </c:pt>
                <c:pt idx="1">
                  <c:v>-43</c:v>
                </c:pt>
                <c:pt idx="2">
                  <c:v>2113</c:v>
                </c:pt>
                <c:pt idx="3">
                  <c:v>2345</c:v>
                </c:pt>
                <c:pt idx="4">
                  <c:v>6348</c:v>
                </c:pt>
                <c:pt idx="5">
                  <c:v>13622</c:v>
                </c:pt>
                <c:pt idx="6">
                  <c:v>16440</c:v>
                </c:pt>
                <c:pt idx="7">
                  <c:v>20287</c:v>
                </c:pt>
                <c:pt idx="8">
                  <c:v>23494</c:v>
                </c:pt>
                <c:pt idx="9">
                  <c:v>25671</c:v>
                </c:pt>
                <c:pt idx="10">
                  <c:v>29710</c:v>
                </c:pt>
                <c:pt idx="11">
                  <c:v>34074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2-4D45-9EA7-CF5797384521}"/>
            </c:ext>
          </c:extLst>
        </c:ser>
        <c:ser>
          <c:idx val="1"/>
          <c:order val="2"/>
          <c:tx>
            <c:strRef>
              <c:f>Taiwan!$W$16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Taiwan!$W$17:$W$28</c:f>
              <c:numCache>
                <c:formatCode>General</c:formatCode>
                <c:ptCount val="12"/>
                <c:pt idx="0">
                  <c:v>0</c:v>
                </c:pt>
                <c:pt idx="1">
                  <c:v>304</c:v>
                </c:pt>
                <c:pt idx="2">
                  <c:v>659</c:v>
                </c:pt>
                <c:pt idx="3">
                  <c:v>512</c:v>
                </c:pt>
                <c:pt idx="4">
                  <c:v>2214</c:v>
                </c:pt>
                <c:pt idx="5">
                  <c:v>5094</c:v>
                </c:pt>
                <c:pt idx="6">
                  <c:v>5220</c:v>
                </c:pt>
                <c:pt idx="7">
                  <c:v>6189</c:v>
                </c:pt>
                <c:pt idx="8">
                  <c:v>6785</c:v>
                </c:pt>
                <c:pt idx="9">
                  <c:v>6278</c:v>
                </c:pt>
                <c:pt idx="10">
                  <c:v>8158</c:v>
                </c:pt>
                <c:pt idx="11">
                  <c:v>10576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2-4D45-9EA7-CF5797384521}"/>
            </c:ext>
          </c:extLst>
        </c:ser>
        <c:ser>
          <c:idx val="2"/>
          <c:order val="3"/>
          <c:tx>
            <c:strRef>
              <c:f>Taiwan!$X$16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Taiwan!$X$17:$X$28</c:f>
              <c:numCache>
                <c:formatCode>General</c:formatCode>
                <c:ptCount val="12"/>
                <c:pt idx="0">
                  <c:v>-1659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-134</c:v>
                </c:pt>
                <c:pt idx="5">
                  <c:v>0</c:v>
                </c:pt>
                <c:pt idx="6">
                  <c:v>-864</c:v>
                </c:pt>
                <c:pt idx="7">
                  <c:v>-1546</c:v>
                </c:pt>
                <c:pt idx="8">
                  <c:v>-968</c:v>
                </c:pt>
                <c:pt idx="9">
                  <c:v>-2348</c:v>
                </c:pt>
                <c:pt idx="10">
                  <c:v>-1887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F2-4D45-9EA7-CF5797384521}"/>
            </c:ext>
          </c:extLst>
        </c:ser>
        <c:ser>
          <c:idx val="3"/>
          <c:order val="4"/>
          <c:tx>
            <c:strRef>
              <c:f>Taiwan!$Y$16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Taiwan!$Y$17:$Y$28</c:f>
              <c:numCache>
                <c:formatCode>General</c:formatCode>
                <c:ptCount val="12"/>
                <c:pt idx="0">
                  <c:v>290</c:v>
                </c:pt>
                <c:pt idx="1">
                  <c:v>-910</c:v>
                </c:pt>
                <c:pt idx="2">
                  <c:v>-1822</c:v>
                </c:pt>
                <c:pt idx="3">
                  <c:v>-1249</c:v>
                </c:pt>
                <c:pt idx="4">
                  <c:v>0</c:v>
                </c:pt>
                <c:pt idx="5">
                  <c:v>-457</c:v>
                </c:pt>
                <c:pt idx="6">
                  <c:v>0</c:v>
                </c:pt>
                <c:pt idx="7">
                  <c:v>0</c:v>
                </c:pt>
                <c:pt idx="8">
                  <c:v>568</c:v>
                </c:pt>
                <c:pt idx="9">
                  <c:v>996</c:v>
                </c:pt>
                <c:pt idx="10">
                  <c:v>1055</c:v>
                </c:pt>
                <c:pt idx="11">
                  <c:v>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2-4D45-9EA7-CF5797384521}"/>
            </c:ext>
          </c:extLst>
        </c:ser>
        <c:ser>
          <c:idx val="4"/>
          <c:order val="5"/>
          <c:tx>
            <c:strRef>
              <c:f>Taiwan!$Z$16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Taiwan!$Z$17:$Z$28</c:f>
              <c:numCache>
                <c:formatCode>General</c:formatCode>
                <c:ptCount val="12"/>
                <c:pt idx="0">
                  <c:v>429</c:v>
                </c:pt>
                <c:pt idx="1">
                  <c:v>370</c:v>
                </c:pt>
                <c:pt idx="2">
                  <c:v>1487</c:v>
                </c:pt>
                <c:pt idx="3">
                  <c:v>1052</c:v>
                </c:pt>
                <c:pt idx="4">
                  <c:v>1974</c:v>
                </c:pt>
                <c:pt idx="5">
                  <c:v>1258</c:v>
                </c:pt>
                <c:pt idx="6">
                  <c:v>233</c:v>
                </c:pt>
                <c:pt idx="7">
                  <c:v>412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F2-4D45-9EA7-CF5797384521}"/>
            </c:ext>
          </c:extLst>
        </c:ser>
        <c:ser>
          <c:idx val="5"/>
          <c:order val="6"/>
          <c:tx>
            <c:strRef>
              <c:f>Taiwan!$AA$16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Taiwan!$AA$17:$AA$28</c:f>
              <c:numCache>
                <c:formatCode>General</c:formatCode>
                <c:ptCount val="12"/>
                <c:pt idx="0">
                  <c:v>-3497</c:v>
                </c:pt>
                <c:pt idx="1">
                  <c:v>-3184</c:v>
                </c:pt>
                <c:pt idx="2">
                  <c:v>-1876</c:v>
                </c:pt>
                <c:pt idx="3">
                  <c:v>-3189</c:v>
                </c:pt>
                <c:pt idx="4">
                  <c:v>-2681</c:v>
                </c:pt>
                <c:pt idx="5">
                  <c:v>-1987</c:v>
                </c:pt>
                <c:pt idx="6">
                  <c:v>-2905</c:v>
                </c:pt>
                <c:pt idx="7">
                  <c:v>-1308</c:v>
                </c:pt>
                <c:pt idx="8">
                  <c:v>-1170</c:v>
                </c:pt>
                <c:pt idx="9">
                  <c:v>-2382</c:v>
                </c:pt>
                <c:pt idx="10">
                  <c:v>-2430</c:v>
                </c:pt>
                <c:pt idx="11">
                  <c:v>-1914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F2-4D45-9EA7-CF5797384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Germany!$V$35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Germany!$T$36:$T$47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Germany!$V$36:$V$47</c:f>
              <c:numCache>
                <c:formatCode>General</c:formatCode>
                <c:ptCount val="12"/>
                <c:pt idx="0">
                  <c:v>-2174</c:v>
                </c:pt>
                <c:pt idx="1">
                  <c:v>5990</c:v>
                </c:pt>
                <c:pt idx="2">
                  <c:v>2338</c:v>
                </c:pt>
                <c:pt idx="3">
                  <c:v>7560</c:v>
                </c:pt>
                <c:pt idx="4">
                  <c:v>6642</c:v>
                </c:pt>
                <c:pt idx="5">
                  <c:v>4134</c:v>
                </c:pt>
                <c:pt idx="6">
                  <c:v>-2470</c:v>
                </c:pt>
                <c:pt idx="7">
                  <c:v>-6562</c:v>
                </c:pt>
                <c:pt idx="8">
                  <c:v>-8440</c:v>
                </c:pt>
                <c:pt idx="9">
                  <c:v>-10488</c:v>
                </c:pt>
                <c:pt idx="10">
                  <c:v>-10677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0-4DF9-B096-9CEB27941D72}"/>
            </c:ext>
          </c:extLst>
        </c:ser>
        <c:ser>
          <c:idx val="1"/>
          <c:order val="1"/>
          <c:tx>
            <c:strRef>
              <c:f>Germany!$W$35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Germany!$T$36:$T$47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Germany!$W$36:$W$47</c:f>
              <c:numCache>
                <c:formatCode>General</c:formatCode>
                <c:ptCount val="12"/>
                <c:pt idx="0">
                  <c:v>-1719</c:v>
                </c:pt>
                <c:pt idx="1">
                  <c:v>-3769</c:v>
                </c:pt>
                <c:pt idx="2">
                  <c:v>-7397</c:v>
                </c:pt>
                <c:pt idx="3">
                  <c:v>-7509</c:v>
                </c:pt>
                <c:pt idx="4">
                  <c:v>-14385</c:v>
                </c:pt>
                <c:pt idx="5">
                  <c:v>-23742</c:v>
                </c:pt>
                <c:pt idx="6">
                  <c:v>-32779</c:v>
                </c:pt>
                <c:pt idx="7">
                  <c:v>-34479</c:v>
                </c:pt>
                <c:pt idx="8">
                  <c:v>-41830</c:v>
                </c:pt>
                <c:pt idx="9">
                  <c:v>-41072</c:v>
                </c:pt>
                <c:pt idx="10">
                  <c:v>-43215</c:v>
                </c:pt>
                <c:pt idx="11">
                  <c:v>-49681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0-4DF9-B096-9CEB27941D72}"/>
            </c:ext>
          </c:extLst>
        </c:ser>
        <c:ser>
          <c:idx val="2"/>
          <c:order val="2"/>
          <c:tx>
            <c:strRef>
              <c:f>Germany!$X$35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Germany!$T$36:$T$47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Germany!$X$36:$X$47</c:f>
              <c:numCache>
                <c:formatCode>General</c:formatCode>
                <c:ptCount val="12"/>
                <c:pt idx="0">
                  <c:v>176</c:v>
                </c:pt>
                <c:pt idx="1">
                  <c:v>7399</c:v>
                </c:pt>
                <c:pt idx="2">
                  <c:v>4997</c:v>
                </c:pt>
                <c:pt idx="3">
                  <c:v>0</c:v>
                </c:pt>
                <c:pt idx="4">
                  <c:v>-9101</c:v>
                </c:pt>
                <c:pt idx="5">
                  <c:v>-16869</c:v>
                </c:pt>
                <c:pt idx="6">
                  <c:v>-30787</c:v>
                </c:pt>
                <c:pt idx="7">
                  <c:v>-31448</c:v>
                </c:pt>
                <c:pt idx="8">
                  <c:v>-37569</c:v>
                </c:pt>
                <c:pt idx="9">
                  <c:v>-28226</c:v>
                </c:pt>
                <c:pt idx="10">
                  <c:v>-29770</c:v>
                </c:pt>
                <c:pt idx="11">
                  <c:v>-34162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0-4DF9-B096-9CEB27941D72}"/>
            </c:ext>
          </c:extLst>
        </c:ser>
        <c:ser>
          <c:idx val="3"/>
          <c:order val="3"/>
          <c:tx>
            <c:strRef>
              <c:f>Germany!$Y$35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Germany!$T$36:$T$47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Germany!$Y$36:$Y$47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5207</c:v>
                </c:pt>
                <c:pt idx="4">
                  <c:v>11324</c:v>
                </c:pt>
                <c:pt idx="5">
                  <c:v>11821</c:v>
                </c:pt>
                <c:pt idx="6">
                  <c:v>0</c:v>
                </c:pt>
                <c:pt idx="7">
                  <c:v>3222</c:v>
                </c:pt>
                <c:pt idx="8">
                  <c:v>4412</c:v>
                </c:pt>
                <c:pt idx="9">
                  <c:v>8809</c:v>
                </c:pt>
                <c:pt idx="10">
                  <c:v>11263</c:v>
                </c:pt>
                <c:pt idx="11">
                  <c:v>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20-4DF9-B096-9CEB27941D72}"/>
            </c:ext>
          </c:extLst>
        </c:ser>
        <c:ser>
          <c:idx val="4"/>
          <c:order val="4"/>
          <c:tx>
            <c:strRef>
              <c:f>Germany!$Z$35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Germany!$T$36:$T$47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Germany!$Z$36:$Z$47</c:f>
              <c:numCache>
                <c:formatCode>General</c:formatCode>
                <c:ptCount val="12"/>
                <c:pt idx="0">
                  <c:v>1314</c:v>
                </c:pt>
                <c:pt idx="1">
                  <c:v>1582</c:v>
                </c:pt>
                <c:pt idx="2">
                  <c:v>2953</c:v>
                </c:pt>
                <c:pt idx="3">
                  <c:v>8826</c:v>
                </c:pt>
                <c:pt idx="4">
                  <c:v>14265</c:v>
                </c:pt>
                <c:pt idx="5">
                  <c:v>18614</c:v>
                </c:pt>
                <c:pt idx="6">
                  <c:v>8868</c:v>
                </c:pt>
                <c:pt idx="7">
                  <c:v>27066</c:v>
                </c:pt>
                <c:pt idx="8">
                  <c:v>24809</c:v>
                </c:pt>
                <c:pt idx="9">
                  <c:v>32034</c:v>
                </c:pt>
                <c:pt idx="10">
                  <c:v>38545</c:v>
                </c:pt>
                <c:pt idx="11">
                  <c:v>42000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20-4DF9-B096-9CEB27941D72}"/>
            </c:ext>
          </c:extLst>
        </c:ser>
        <c:ser>
          <c:idx val="5"/>
          <c:order val="5"/>
          <c:tx>
            <c:strRef>
              <c:f>Germany!$AA$35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Germany!$T$36:$T$47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Germany!$AA$36:$AA$47</c:f>
              <c:numCache>
                <c:formatCode>General</c:formatCode>
                <c:ptCount val="12"/>
                <c:pt idx="0">
                  <c:v>-1187</c:v>
                </c:pt>
                <c:pt idx="1">
                  <c:v>-2890</c:v>
                </c:pt>
                <c:pt idx="2">
                  <c:v>-3345</c:v>
                </c:pt>
                <c:pt idx="3">
                  <c:v>-395</c:v>
                </c:pt>
                <c:pt idx="4">
                  <c:v>0</c:v>
                </c:pt>
                <c:pt idx="5">
                  <c:v>0</c:v>
                </c:pt>
                <c:pt idx="6">
                  <c:v>1332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20-4DF9-B096-9CEB27941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solidFill>
          <a:srgbClr val="FFCCFF">
            <a:alpha val="50000"/>
          </a:srgb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France!$V$1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France!$V$2:$V$13</c:f>
              <c:numCache>
                <c:formatCode>General</c:formatCode>
                <c:ptCount val="12"/>
                <c:pt idx="0">
                  <c:v>-2476</c:v>
                </c:pt>
                <c:pt idx="1">
                  <c:v>-2101</c:v>
                </c:pt>
                <c:pt idx="2">
                  <c:v>-1332</c:v>
                </c:pt>
                <c:pt idx="3">
                  <c:v>-2449</c:v>
                </c:pt>
                <c:pt idx="4">
                  <c:v>-3969</c:v>
                </c:pt>
                <c:pt idx="5">
                  <c:v>-5307</c:v>
                </c:pt>
                <c:pt idx="6">
                  <c:v>-8462</c:v>
                </c:pt>
                <c:pt idx="7">
                  <c:v>-10605</c:v>
                </c:pt>
                <c:pt idx="8">
                  <c:v>-15179</c:v>
                </c:pt>
                <c:pt idx="9">
                  <c:v>-20651</c:v>
                </c:pt>
                <c:pt idx="10">
                  <c:v>-23206</c:v>
                </c:pt>
                <c:pt idx="11">
                  <c:v>-27083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F-4415-BAD9-AA27EAF2FF48}"/>
            </c:ext>
          </c:extLst>
        </c:ser>
        <c:ser>
          <c:idx val="1"/>
          <c:order val="1"/>
          <c:tx>
            <c:strRef>
              <c:f>France!$W$1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France!$W$2:$W$13</c:f>
              <c:numCache>
                <c:formatCode>General</c:formatCode>
                <c:ptCount val="12"/>
                <c:pt idx="0">
                  <c:v>-8983</c:v>
                </c:pt>
                <c:pt idx="1">
                  <c:v>-12483</c:v>
                </c:pt>
                <c:pt idx="2">
                  <c:v>-10783</c:v>
                </c:pt>
                <c:pt idx="3">
                  <c:v>-9235</c:v>
                </c:pt>
                <c:pt idx="4">
                  <c:v>-11651</c:v>
                </c:pt>
                <c:pt idx="5">
                  <c:v>-13732</c:v>
                </c:pt>
                <c:pt idx="6">
                  <c:v>-15560</c:v>
                </c:pt>
                <c:pt idx="7">
                  <c:v>-16036</c:v>
                </c:pt>
                <c:pt idx="8">
                  <c:v>-15630</c:v>
                </c:pt>
                <c:pt idx="9">
                  <c:v>-14342</c:v>
                </c:pt>
                <c:pt idx="10">
                  <c:v>-12965</c:v>
                </c:pt>
                <c:pt idx="11">
                  <c:v>-11331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F-4415-BAD9-AA27EAF2FF48}"/>
            </c:ext>
          </c:extLst>
        </c:ser>
        <c:ser>
          <c:idx val="2"/>
          <c:order val="2"/>
          <c:tx>
            <c:strRef>
              <c:f>France!$X$1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France!$X$2:$X$13</c:f>
              <c:numCache>
                <c:formatCode>General</c:formatCode>
                <c:ptCount val="12"/>
                <c:pt idx="0">
                  <c:v>-777</c:v>
                </c:pt>
                <c:pt idx="1">
                  <c:v>110</c:v>
                </c:pt>
                <c:pt idx="2">
                  <c:v>1202</c:v>
                </c:pt>
                <c:pt idx="3">
                  <c:v>93</c:v>
                </c:pt>
                <c:pt idx="4">
                  <c:v>-1313</c:v>
                </c:pt>
                <c:pt idx="5">
                  <c:v>-2532</c:v>
                </c:pt>
                <c:pt idx="6">
                  <c:v>-4584</c:v>
                </c:pt>
                <c:pt idx="7">
                  <c:v>-7298</c:v>
                </c:pt>
                <c:pt idx="8">
                  <c:v>-9149</c:v>
                </c:pt>
                <c:pt idx="9">
                  <c:v>-10936</c:v>
                </c:pt>
                <c:pt idx="10">
                  <c:v>-13605</c:v>
                </c:pt>
                <c:pt idx="11">
                  <c:v>-18187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F-4415-BAD9-AA27EAF2FF48}"/>
            </c:ext>
          </c:extLst>
        </c:ser>
        <c:ser>
          <c:idx val="3"/>
          <c:order val="3"/>
          <c:tx>
            <c:strRef>
              <c:f>France!$Y$1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France!$Y$2:$Y$13</c:f>
              <c:numCache>
                <c:formatCode>General</c:formatCode>
                <c:ptCount val="12"/>
                <c:pt idx="0">
                  <c:v>203</c:v>
                </c:pt>
                <c:pt idx="1">
                  <c:v>-646</c:v>
                </c:pt>
                <c:pt idx="2">
                  <c:v>-352</c:v>
                </c:pt>
                <c:pt idx="3">
                  <c:v>-27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F-4415-BAD9-AA27EAF2FF48}"/>
            </c:ext>
          </c:extLst>
        </c:ser>
        <c:ser>
          <c:idx val="4"/>
          <c:order val="4"/>
          <c:tx>
            <c:strRef>
              <c:f>France!$Z$1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1002</c:v>
                </c:pt>
                <c:pt idx="5">
                  <c:v>1532</c:v>
                </c:pt>
                <c:pt idx="6">
                  <c:v>1826</c:v>
                </c:pt>
                <c:pt idx="7">
                  <c:v>2588</c:v>
                </c:pt>
                <c:pt idx="8">
                  <c:v>2865</c:v>
                </c:pt>
                <c:pt idx="9">
                  <c:v>3862</c:v>
                </c:pt>
                <c:pt idx="10">
                  <c:v>5048</c:v>
                </c:pt>
                <c:pt idx="11">
                  <c:v>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FF-4415-BAD9-AA27EAF2FF48}"/>
            </c:ext>
          </c:extLst>
        </c:ser>
        <c:ser>
          <c:idx val="5"/>
          <c:order val="5"/>
          <c:tx>
            <c:strRef>
              <c:f>France!$AA$1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France!$AA$2:$AA$13</c:f>
              <c:numCache>
                <c:formatCode>General</c:formatCode>
                <c:ptCount val="12"/>
                <c:pt idx="0">
                  <c:v>403</c:v>
                </c:pt>
                <c:pt idx="1">
                  <c:v>2588</c:v>
                </c:pt>
                <c:pt idx="2">
                  <c:v>4878</c:v>
                </c:pt>
                <c:pt idx="3">
                  <c:v>6723</c:v>
                </c:pt>
                <c:pt idx="4">
                  <c:v>8601</c:v>
                </c:pt>
                <c:pt idx="5">
                  <c:v>8805</c:v>
                </c:pt>
                <c:pt idx="6">
                  <c:v>9368</c:v>
                </c:pt>
                <c:pt idx="7">
                  <c:v>11038</c:v>
                </c:pt>
                <c:pt idx="8">
                  <c:v>11316</c:v>
                </c:pt>
                <c:pt idx="9">
                  <c:v>12796</c:v>
                </c:pt>
                <c:pt idx="10">
                  <c:v>14989</c:v>
                </c:pt>
                <c:pt idx="11">
                  <c:v>16170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F-4415-BAD9-AA27EAF2FF48}"/>
            </c:ext>
          </c:extLst>
        </c:ser>
        <c:ser>
          <c:idx val="6"/>
          <c:order val="6"/>
          <c:tx>
            <c:strRef>
              <c:f>France!$U$1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France!$U$2:$U$13</c:f>
              <c:numCache>
                <c:formatCode>General</c:formatCode>
                <c:ptCount val="12"/>
                <c:pt idx="0">
                  <c:v>-6176</c:v>
                </c:pt>
                <c:pt idx="1">
                  <c:v>-9201</c:v>
                </c:pt>
                <c:pt idx="2">
                  <c:v>-12532</c:v>
                </c:pt>
                <c:pt idx="3">
                  <c:v>-17649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6-4DDA-B354-9CC1FE269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France!$V$16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France!$V$17:$V$28</c:f>
              <c:numCache>
                <c:formatCode>General</c:formatCode>
                <c:ptCount val="12"/>
                <c:pt idx="0">
                  <c:v>6390</c:v>
                </c:pt>
                <c:pt idx="1">
                  <c:v>7653</c:v>
                </c:pt>
                <c:pt idx="2">
                  <c:v>9304</c:v>
                </c:pt>
                <c:pt idx="3">
                  <c:v>14644</c:v>
                </c:pt>
                <c:pt idx="4">
                  <c:v>18103</c:v>
                </c:pt>
                <c:pt idx="5">
                  <c:v>21476</c:v>
                </c:pt>
                <c:pt idx="6">
                  <c:v>27845</c:v>
                </c:pt>
                <c:pt idx="7">
                  <c:v>33469</c:v>
                </c:pt>
                <c:pt idx="8">
                  <c:v>37266</c:v>
                </c:pt>
                <c:pt idx="9">
                  <c:v>43073</c:v>
                </c:pt>
                <c:pt idx="10">
                  <c:v>46415</c:v>
                </c:pt>
                <c:pt idx="11">
                  <c:v>62057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9F-40E4-B796-12312EF12B93}"/>
            </c:ext>
          </c:extLst>
        </c:ser>
        <c:ser>
          <c:idx val="1"/>
          <c:order val="1"/>
          <c:tx>
            <c:strRef>
              <c:f>France!$W$16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France!$W$17:$W$28</c:f>
              <c:numCache>
                <c:formatCode>General</c:formatCode>
                <c:ptCount val="12"/>
                <c:pt idx="0">
                  <c:v>6368</c:v>
                </c:pt>
                <c:pt idx="1">
                  <c:v>7793</c:v>
                </c:pt>
                <c:pt idx="2">
                  <c:v>10804</c:v>
                </c:pt>
                <c:pt idx="3">
                  <c:v>17331</c:v>
                </c:pt>
                <c:pt idx="4">
                  <c:v>22094</c:v>
                </c:pt>
                <c:pt idx="5">
                  <c:v>23288</c:v>
                </c:pt>
                <c:pt idx="6">
                  <c:v>23711</c:v>
                </c:pt>
                <c:pt idx="7">
                  <c:v>28184</c:v>
                </c:pt>
                <c:pt idx="8">
                  <c:v>32449</c:v>
                </c:pt>
                <c:pt idx="9">
                  <c:v>36513</c:v>
                </c:pt>
                <c:pt idx="10">
                  <c:v>39069</c:v>
                </c:pt>
                <c:pt idx="11">
                  <c:v>48342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F-40E4-B796-12312EF12B93}"/>
            </c:ext>
          </c:extLst>
        </c:ser>
        <c:ser>
          <c:idx val="2"/>
          <c:order val="2"/>
          <c:tx>
            <c:strRef>
              <c:f>France!$X$16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France!$X$17:$X$28</c:f>
              <c:numCache>
                <c:formatCode>General</c:formatCode>
                <c:ptCount val="12"/>
                <c:pt idx="0">
                  <c:v>-3055</c:v>
                </c:pt>
                <c:pt idx="1">
                  <c:v>-7479</c:v>
                </c:pt>
                <c:pt idx="2">
                  <c:v>0</c:v>
                </c:pt>
                <c:pt idx="3">
                  <c:v>16088</c:v>
                </c:pt>
                <c:pt idx="4">
                  <c:v>17387</c:v>
                </c:pt>
                <c:pt idx="5">
                  <c:v>18655</c:v>
                </c:pt>
                <c:pt idx="6">
                  <c:v>17544</c:v>
                </c:pt>
                <c:pt idx="7">
                  <c:v>19685</c:v>
                </c:pt>
                <c:pt idx="8">
                  <c:v>23259</c:v>
                </c:pt>
                <c:pt idx="9">
                  <c:v>31463</c:v>
                </c:pt>
                <c:pt idx="10">
                  <c:v>46342</c:v>
                </c:pt>
                <c:pt idx="11">
                  <c:v>55679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9F-40E4-B796-12312EF12B93}"/>
            </c:ext>
          </c:extLst>
        </c:ser>
        <c:ser>
          <c:idx val="3"/>
          <c:order val="3"/>
          <c:tx>
            <c:strRef>
              <c:f>France!$Y$16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-2019</c:v>
                </c:pt>
                <c:pt idx="3">
                  <c:v>-3719</c:v>
                </c:pt>
                <c:pt idx="4">
                  <c:v>-2460</c:v>
                </c:pt>
                <c:pt idx="5">
                  <c:v>-1019</c:v>
                </c:pt>
                <c:pt idx="6">
                  <c:v>-1222</c:v>
                </c:pt>
                <c:pt idx="7">
                  <c:v>-1342</c:v>
                </c:pt>
                <c:pt idx="8">
                  <c:v>-964</c:v>
                </c:pt>
                <c:pt idx="9">
                  <c:v>-547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9F-40E4-B796-12312EF12B93}"/>
            </c:ext>
          </c:extLst>
        </c:ser>
        <c:ser>
          <c:idx val="4"/>
          <c:order val="4"/>
          <c:tx>
            <c:strRef>
              <c:f>France!$Z$16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France!$Z$17:$Z$28</c:f>
              <c:numCache>
                <c:formatCode>General</c:formatCode>
                <c:ptCount val="12"/>
                <c:pt idx="0">
                  <c:v>-636</c:v>
                </c:pt>
                <c:pt idx="1">
                  <c:v>-4298</c:v>
                </c:pt>
                <c:pt idx="2">
                  <c:v>444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-1622</c:v>
                </c:pt>
                <c:pt idx="11">
                  <c:v>-3595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F-40E4-B796-12312EF12B93}"/>
            </c:ext>
          </c:extLst>
        </c:ser>
        <c:ser>
          <c:idx val="5"/>
          <c:order val="5"/>
          <c:tx>
            <c:strRef>
              <c:f>France!$AA$16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France!$AA$17:$AA$28</c:f>
              <c:numCache>
                <c:formatCode>General</c:formatCode>
                <c:ptCount val="12"/>
                <c:pt idx="0">
                  <c:v>7735</c:v>
                </c:pt>
                <c:pt idx="1">
                  <c:v>4436</c:v>
                </c:pt>
                <c:pt idx="2">
                  <c:v>-962</c:v>
                </c:pt>
                <c:pt idx="3">
                  <c:v>-4797</c:v>
                </c:pt>
                <c:pt idx="4">
                  <c:v>-4249</c:v>
                </c:pt>
                <c:pt idx="5">
                  <c:v>-4883</c:v>
                </c:pt>
                <c:pt idx="6">
                  <c:v>-6865</c:v>
                </c:pt>
                <c:pt idx="7">
                  <c:v>-7401</c:v>
                </c:pt>
                <c:pt idx="8">
                  <c:v>-7060</c:v>
                </c:pt>
                <c:pt idx="9">
                  <c:v>-7601</c:v>
                </c:pt>
                <c:pt idx="10">
                  <c:v>-8948</c:v>
                </c:pt>
                <c:pt idx="11">
                  <c:v>-6969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9F-40E4-B796-12312EF1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Switzerland!$V$1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Switzerland!$V$2:$V$13</c:f>
              <c:numCache>
                <c:formatCode>General</c:formatCode>
                <c:ptCount val="12"/>
                <c:pt idx="0">
                  <c:v>-768</c:v>
                </c:pt>
                <c:pt idx="1">
                  <c:v>-1613</c:v>
                </c:pt>
                <c:pt idx="2">
                  <c:v>-2629</c:v>
                </c:pt>
                <c:pt idx="3">
                  <c:v>-3481</c:v>
                </c:pt>
                <c:pt idx="4">
                  <c:v>-4400</c:v>
                </c:pt>
                <c:pt idx="5">
                  <c:v>-5199</c:v>
                </c:pt>
                <c:pt idx="6">
                  <c:v>-6151</c:v>
                </c:pt>
                <c:pt idx="7">
                  <c:v>-7063</c:v>
                </c:pt>
                <c:pt idx="8">
                  <c:v>-7949</c:v>
                </c:pt>
                <c:pt idx="9">
                  <c:v>-8891</c:v>
                </c:pt>
                <c:pt idx="10">
                  <c:v>-9886</c:v>
                </c:pt>
                <c:pt idx="11">
                  <c:v>-5336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C-4959-9E7A-ADAF599CD2BF}"/>
            </c:ext>
          </c:extLst>
        </c:ser>
        <c:ser>
          <c:idx val="1"/>
          <c:order val="1"/>
          <c:tx>
            <c:strRef>
              <c:f>Switzerland!$W$1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Switzerland!$W$2:$W$13</c:f>
              <c:numCache>
                <c:formatCode>General</c:formatCode>
                <c:ptCount val="12"/>
                <c:pt idx="0">
                  <c:v>193</c:v>
                </c:pt>
                <c:pt idx="1">
                  <c:v>549</c:v>
                </c:pt>
                <c:pt idx="2">
                  <c:v>934</c:v>
                </c:pt>
                <c:pt idx="3">
                  <c:v>1171</c:v>
                </c:pt>
                <c:pt idx="4">
                  <c:v>1126</c:v>
                </c:pt>
                <c:pt idx="5">
                  <c:v>1093</c:v>
                </c:pt>
                <c:pt idx="6">
                  <c:v>1248</c:v>
                </c:pt>
                <c:pt idx="7">
                  <c:v>1420</c:v>
                </c:pt>
                <c:pt idx="8">
                  <c:v>1786</c:v>
                </c:pt>
                <c:pt idx="9">
                  <c:v>2181</c:v>
                </c:pt>
                <c:pt idx="10">
                  <c:v>2345</c:v>
                </c:pt>
                <c:pt idx="11">
                  <c:v>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C-4959-9E7A-ADAF599CD2BF}"/>
            </c:ext>
          </c:extLst>
        </c:ser>
        <c:ser>
          <c:idx val="2"/>
          <c:order val="2"/>
          <c:tx>
            <c:strRef>
              <c:f>Switzerland!$X$1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Switzerland!$X$2:$X$13</c:f>
              <c:numCache>
                <c:formatCode>General</c:formatCode>
                <c:ptCount val="12"/>
                <c:pt idx="0">
                  <c:v>-138</c:v>
                </c:pt>
                <c:pt idx="1">
                  <c:v>80</c:v>
                </c:pt>
                <c:pt idx="2">
                  <c:v>0</c:v>
                </c:pt>
                <c:pt idx="3">
                  <c:v>28</c:v>
                </c:pt>
                <c:pt idx="4">
                  <c:v>-97</c:v>
                </c:pt>
                <c:pt idx="5">
                  <c:v>-234</c:v>
                </c:pt>
                <c:pt idx="6">
                  <c:v>-226</c:v>
                </c:pt>
                <c:pt idx="7">
                  <c:v>-510</c:v>
                </c:pt>
                <c:pt idx="8">
                  <c:v>-578</c:v>
                </c:pt>
                <c:pt idx="9">
                  <c:v>-775</c:v>
                </c:pt>
                <c:pt idx="10">
                  <c:v>-1282</c:v>
                </c:pt>
                <c:pt idx="11">
                  <c:v>-1467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7C-4959-9E7A-ADAF599CD2BF}"/>
            </c:ext>
          </c:extLst>
        </c:ser>
        <c:ser>
          <c:idx val="3"/>
          <c:order val="3"/>
          <c:tx>
            <c:strRef>
              <c:f>Switzerland!$Y$1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-122</c:v>
                </c:pt>
                <c:pt idx="2">
                  <c:v>-242</c:v>
                </c:pt>
                <c:pt idx="3">
                  <c:v>-150</c:v>
                </c:pt>
                <c:pt idx="4">
                  <c:v>-205</c:v>
                </c:pt>
                <c:pt idx="5">
                  <c:v>-334</c:v>
                </c:pt>
                <c:pt idx="6">
                  <c:v>-234</c:v>
                </c:pt>
                <c:pt idx="7">
                  <c:v>-408</c:v>
                </c:pt>
                <c:pt idx="8">
                  <c:v>-498</c:v>
                </c:pt>
                <c:pt idx="9">
                  <c:v>-777</c:v>
                </c:pt>
                <c:pt idx="10">
                  <c:v>-952</c:v>
                </c:pt>
                <c:pt idx="11">
                  <c:v>-1209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7C-4959-9E7A-ADAF599CD2BF}"/>
            </c:ext>
          </c:extLst>
        </c:ser>
        <c:ser>
          <c:idx val="4"/>
          <c:order val="4"/>
          <c:tx>
            <c:strRef>
              <c:f>Switzerland!$Z$1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Switzerland!$Z$2:$Z$13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60</c:v>
                </c:pt>
                <c:pt idx="6">
                  <c:v>329</c:v>
                </c:pt>
                <c:pt idx="7">
                  <c:v>724</c:v>
                </c:pt>
                <c:pt idx="8">
                  <c:v>860</c:v>
                </c:pt>
                <c:pt idx="9">
                  <c:v>778</c:v>
                </c:pt>
                <c:pt idx="10">
                  <c:v>739</c:v>
                </c:pt>
                <c:pt idx="11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7C-4959-9E7A-ADAF599CD2BF}"/>
            </c:ext>
          </c:extLst>
        </c:ser>
        <c:ser>
          <c:idx val="5"/>
          <c:order val="5"/>
          <c:tx>
            <c:strRef>
              <c:f>Switzerland!$AA$1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Switzerland!$AA$2:$AA$13</c:f>
              <c:numCache>
                <c:formatCode>General</c:formatCode>
                <c:ptCount val="12"/>
                <c:pt idx="0">
                  <c:v>-168</c:v>
                </c:pt>
                <c:pt idx="1">
                  <c:v>-78</c:v>
                </c:pt>
                <c:pt idx="2">
                  <c:v>-45</c:v>
                </c:pt>
                <c:pt idx="3">
                  <c:v>-18</c:v>
                </c:pt>
                <c:pt idx="4">
                  <c:v>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7C-4959-9E7A-ADAF599CD2BF}"/>
            </c:ext>
          </c:extLst>
        </c:ser>
        <c:ser>
          <c:idx val="6"/>
          <c:order val="6"/>
          <c:tx>
            <c:strRef>
              <c:f>Switzerland!$U$1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Switzerland!$U$2:$U$13</c:f>
              <c:numCache>
                <c:formatCode>General</c:formatCode>
                <c:ptCount val="12"/>
                <c:pt idx="0">
                  <c:v>-994</c:v>
                </c:pt>
                <c:pt idx="1">
                  <c:v>-1754</c:v>
                </c:pt>
                <c:pt idx="2">
                  <c:v>-2725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B25-9EB9-AEA2C884E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chart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chart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A6BB571-D0C7-4924-B1EE-1BBCA9FA8B8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AC41FA-A132-47B7-9578-AC5102715B5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EFC42A-D149-4211-8B87-9CEA43B8DA8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414798-301B-479A-9D4F-DE826ED2A9E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8A12B9-7C9A-472A-9E8F-AE338E8C04C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F76237-CFBF-461B-B9F9-5DFDADE8347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3FD36E-3F35-4E3D-9ED0-B1788C5639B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6983EA-DFDD-41B6-B0A7-174ACA6A06D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47FBD2-D810-4C87-90C9-F193201D4D25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D18B48-E545-47BF-BD50-A4C01F6C339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2E9920-93AB-4D3E-A8B5-C6CCC59C4AB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01E998-515A-4E0E-931D-686D6106D0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64CDDE-EE64-4991-8878-B0FDB70B4CD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C8AE31-542C-44E8-BC78-A4239F8D475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5AEA21-14F4-4D9E-A483-6CC1CDAF55E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C0497F-59EF-4419-8C4C-3092EDB92FE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0718E4-D8DD-49B6-9872-8CF3DE05B14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5A3463-FD5F-4E72-800D-BC651B864A3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C4BB0A-4D7A-40E7-BBEC-49AD3962018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855695-8133-49F3-812B-6B2A986B5D2C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DABF5F6-85F2-4AB0-90E8-8A77DC78CED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5C0FDA-88C3-48B8-AE01-358AD6CE444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93F712-457B-4985-A1E6-75F24A8B635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CD9208A-DA7A-49C7-9FCE-031C1254A0C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2113E6-7A85-414B-BDB4-E714DBB1239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76079F-A96F-4713-8DD4-5CD4587498A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AEAA681-006E-4B37-BE02-EA81029620DA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ACE7A0-96BF-4C6D-9855-AE852FE66D5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7B3C38-4B31-4BE3-A4E2-6678CD18356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ACC630-1108-48AF-9DE9-C2781AA794D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6B41A7-ACFD-4EF3-9A11-3925A05872CA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180DF3-BDB7-4FF9-8B1B-F57A2FA8A8E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A2B366-BE54-4C16-81F9-52362709566C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3C100-528B-4545-8121-7F4AF572815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58A419-64AF-4933-A2AC-186D9CB3DC3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2A0BFD-EAB3-4F63-9FCE-5BEFC3F551A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0FB79E-D77E-4FFC-8334-43E2FC660F4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B3744E-ADAD-4E2D-AB74-D1DBDF6F6D5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2D8F31-2E78-4E8C-BC0E-A4DA5BC3F0F7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E5075E0-4A62-47C9-A809-23DD1921A7F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E1C81F-3946-47FB-9442-031104F0F45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3BD182-9AB7-4030-BA9B-4F6056B2743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761EF1F-D3D2-40A1-A9B3-1EBEC92314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60AD8A-45CB-4268-A59D-CE040D9FF017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BC146E-CA08-4EBD-8739-289F78A332A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BCA4F6-7610-469A-9B54-E15A24DFEBF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4446DE-AC37-4F6C-A7B1-FA0EEA9C57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7591F9-9E29-4E9A-A978-A3681C64EAF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C242DC-E395-41FE-A9D0-D3D2B609A44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6AC61C-F162-4813-89C7-B8C51AC06F4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95AC16-87DC-473D-83A9-4C2D775729D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5358BE-52B5-4E8F-A1F1-5B91E206A81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D3DBC5-E86F-4AA8-93DA-B654B5F8BB6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1571BA-D3DE-4F85-9247-9D56E079885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130C2F-4DE1-4204-A666-DB7B95080FF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D21DBD-DEE9-4A3E-BF66-07DD54AD3F1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7DDE5E-1AB0-496C-8327-1C5ED990514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de.wikipedia.org/wiki/Datei:Flag_of_Nova_Scotia.svg" TargetMode="External"/><Relationship Id="rId18" Type="http://schemas.openxmlformats.org/officeDocument/2006/relationships/image" Target="../media/image10.png"/><Relationship Id="rId26" Type="http://schemas.openxmlformats.org/officeDocument/2006/relationships/image" Target="../media/image14.png"/><Relationship Id="rId3" Type="http://schemas.openxmlformats.org/officeDocument/2006/relationships/hyperlink" Target="https://de.wikipedia.org/wiki/Datei:Flag_of_Quebec.svg" TargetMode="External"/><Relationship Id="rId21" Type="http://schemas.openxmlformats.org/officeDocument/2006/relationships/hyperlink" Target="https://de.wikipedia.org/wiki/Datei:Flag_of_the_Northwest_Territories.svg" TargetMode="External"/><Relationship Id="rId7" Type="http://schemas.openxmlformats.org/officeDocument/2006/relationships/hyperlink" Target="https://de.wikipedia.org/wiki/Datei:Flag_of_Alberta.svg" TargetMode="External"/><Relationship Id="rId12" Type="http://schemas.openxmlformats.org/officeDocument/2006/relationships/image" Target="../media/image7.png"/><Relationship Id="rId17" Type="http://schemas.openxmlformats.org/officeDocument/2006/relationships/hyperlink" Target="https://de.wikipedia.org/wiki/Datei:Flag_of_Newfoundland_and_Labrador.svg" TargetMode="External"/><Relationship Id="rId25" Type="http://schemas.openxmlformats.org/officeDocument/2006/relationships/hyperlink" Target="https://de.wikipedia.org/wiki/Datei:Flag_of_Nunavut.svg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9.png"/><Relationship Id="rId20" Type="http://schemas.openxmlformats.org/officeDocument/2006/relationships/image" Target="../media/image11.png"/><Relationship Id="rId1" Type="http://schemas.openxmlformats.org/officeDocument/2006/relationships/hyperlink" Target="https://de.wikipedia.org/wiki/Datei:Flag_of_Ontario.svg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s://de.wikipedia.org/wiki/Datei:Flag_of_Saskatchewan.svg" TargetMode="External"/><Relationship Id="rId24" Type="http://schemas.openxmlformats.org/officeDocument/2006/relationships/image" Target="../media/image13.png"/><Relationship Id="rId5" Type="http://schemas.openxmlformats.org/officeDocument/2006/relationships/hyperlink" Target="https://de.wikipedia.org/wiki/Datei:Flag_of_British_Columbia.svg" TargetMode="External"/><Relationship Id="rId15" Type="http://schemas.openxmlformats.org/officeDocument/2006/relationships/hyperlink" Target="https://de.wikipedia.org/wiki/Datei:Flag_of_New_Brunswick.svg" TargetMode="External"/><Relationship Id="rId23" Type="http://schemas.openxmlformats.org/officeDocument/2006/relationships/hyperlink" Target="https://de.wikipedia.org/wiki/Datei:Flag_of_Yukon.svg" TargetMode="External"/><Relationship Id="rId10" Type="http://schemas.openxmlformats.org/officeDocument/2006/relationships/image" Target="../media/image6.png"/><Relationship Id="rId19" Type="http://schemas.openxmlformats.org/officeDocument/2006/relationships/hyperlink" Target="https://de.wikipedia.org/wiki/Datei:Flag_of_Prince_Edward_Island.svg" TargetMode="External"/><Relationship Id="rId4" Type="http://schemas.openxmlformats.org/officeDocument/2006/relationships/image" Target="../media/image3.png"/><Relationship Id="rId9" Type="http://schemas.openxmlformats.org/officeDocument/2006/relationships/hyperlink" Target="https://de.wikipedia.org/wiki/Datei:Flag_of_Manitoba.svg" TargetMode="External"/><Relationship Id="rId14" Type="http://schemas.openxmlformats.org/officeDocument/2006/relationships/image" Target="../media/image8.png"/><Relationship Id="rId22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C6579F8-E517-1E97-FC5F-B7FE6FE583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BE4E2CF-BAD0-0E4D-81E1-5C5DD27F94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B968F4-81D4-CFCE-B094-F824488FAF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04B3D8-AEDD-2B1A-B54F-1ACB5989B9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D47075-990F-B018-30C6-8C40313C53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CA8D3C-CD2C-E55A-C03B-1B0C1A3936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CD5563-89D9-F909-17F9-52DFBF8A24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59FE74C-367D-971A-0346-5B1947ACB2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001081-8514-897C-80ED-8B529300DD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90551E-451B-902C-C822-9B3D2B0863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24DE62-8E05-0D32-FC9D-E6EA10EAEE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99DB98-0D90-E21D-4AD2-1AB2EF41F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7F29AC-584C-2920-A6A6-A3F608A7A2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FA7E5E7-EDED-53CB-9682-BC81855BF8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E4E4C5-9A2F-D4A0-BFC1-CF80E19664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5CAF3B2-430F-9A1E-E22D-B83E6CE715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7F15DBD-B621-27C8-93FF-228702A587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1E8102B-C54D-477E-F291-9C3C62E3B4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96F259-D875-BECE-8A74-EBF336D33F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0D0A2A6-6B91-8B29-B58E-090CCCEF31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24F089-73FB-299E-A9C3-0110B36896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825FFAD-24E8-15A3-2DED-C06A0E0EAD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0.04776</cdr:x>
      <cdr:y>0.28648</cdr:y>
    </cdr:from>
    <cdr:to>
      <cdr:x>0.9845</cdr:x>
      <cdr:y>0.28648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7D3F56D-99FB-E117-097B-D74E98674B42}"/>
            </a:ext>
          </a:extLst>
        </cdr:cNvPr>
        <cdr:cNvCxnSpPr/>
      </cdr:nvCxnSpPr>
      <cdr:spPr>
        <a:xfrm xmlns:a="http://schemas.openxmlformats.org/drawingml/2006/main" flipV="1">
          <a:off x="444142" y="1723061"/>
          <a:ext cx="87120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C254524-19AF-CDA8-8C74-8982841366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BC24D7-16DD-9915-D5E5-29210CB6A7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F2C8EC-2025-4771-0E35-D41254AFF7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15</xdr:col>
      <xdr:colOff>28575</xdr:colOff>
      <xdr:row>61</xdr:row>
      <xdr:rowOff>104775</xdr:rowOff>
    </xdr:to>
    <xdr:pic>
      <xdr:nvPicPr>
        <xdr:cNvPr id="2" name="Grafik 1" descr="Bild">
          <a:extLst>
            <a:ext uri="{FF2B5EF4-FFF2-40B4-BE49-F238E27FC236}">
              <a16:creationId xmlns:a16="http://schemas.microsoft.com/office/drawing/2014/main" id="{7286096F-3473-70DE-C7AA-812D4E0F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0"/>
          <a:ext cx="10696575" cy="601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7E1F82-726A-2AFF-C213-483A3540B2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43D18A8-120B-4C15-1A1D-9386A3576D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A56A54-C7F2-CB67-DF6F-65579F215A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A0C026-9C66-EC52-602F-480CDF5FB1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62E1DCB-6A2A-5B89-1B1B-9B6A99872E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9355201-72B1-6369-48F5-22A46F6370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A97E81-8B8E-E1B0-AA10-509147255A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528530-13BF-60B9-A644-31E37BA2D1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B4FF7A-EBD7-0035-04D7-7C03D19A2A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C498C36-4353-01DF-3417-CC5853F150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FEEA39-2491-0DEA-FE09-A95C0E1F38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C9CC57-ECF8-A780-7C22-C5E2B7F924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EB16E41-A867-20BF-A955-36263AD0E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A4E8F19-9DC3-2D6D-AD80-0396E25375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4D8D558-5D6A-2B88-30F5-45A31F0EB1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78C9DFD-47D8-3797-2AB5-575BC4DDA4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F2393E-2B9F-5E7C-4AE5-CD56B742B8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0.04776</cdr:x>
      <cdr:y>0.28736</cdr:y>
    </cdr:from>
    <cdr:to>
      <cdr:x>0.9845</cdr:x>
      <cdr:y>0.28736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7D3F56D-99FB-E117-097B-D74E98674B42}"/>
            </a:ext>
          </a:extLst>
        </cdr:cNvPr>
        <cdr:cNvCxnSpPr/>
      </cdr:nvCxnSpPr>
      <cdr:spPr>
        <a:xfrm xmlns:a="http://schemas.openxmlformats.org/drawingml/2006/main" flipV="1">
          <a:off x="444180" y="1728402"/>
          <a:ext cx="8711919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0.46375</cdr:x>
      <cdr:y>0.02224</cdr:y>
    </cdr:from>
    <cdr:to>
      <cdr:x>0.46375</cdr:x>
      <cdr:y>0.90391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9A35BED6-BDE9-EF42-3700-927D39601046}"/>
            </a:ext>
          </a:extLst>
        </cdr:cNvPr>
        <cdr:cNvCxnSpPr/>
      </cdr:nvCxnSpPr>
      <cdr:spPr>
        <a:xfrm xmlns:a="http://schemas.openxmlformats.org/drawingml/2006/main">
          <a:off x="4313005" y="133778"/>
          <a:ext cx="0" cy="53029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0.88176</cdr:x>
      <cdr:y>0.02268</cdr:y>
    </cdr:from>
    <cdr:to>
      <cdr:x>0.88176</cdr:x>
      <cdr:y>0.90435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7576C396-C07B-969A-8360-A27E41DF74D5}"/>
            </a:ext>
          </a:extLst>
        </cdr:cNvPr>
        <cdr:cNvCxnSpPr/>
      </cdr:nvCxnSpPr>
      <cdr:spPr>
        <a:xfrm xmlns:a="http://schemas.openxmlformats.org/drawingml/2006/main">
          <a:off x="8200561" y="136417"/>
          <a:ext cx="0" cy="53029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0.21864</cdr:x>
      <cdr:y>0.02669</cdr:y>
    </cdr:from>
    <cdr:to>
      <cdr:x>0.29517</cdr:x>
      <cdr:y>0.09253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9DF7699F-CD3B-0B50-BF4A-2B87A54B7371}"/>
            </a:ext>
          </a:extLst>
        </cdr:cNvPr>
        <cdr:cNvSpPr txBox="1"/>
      </cdr:nvSpPr>
      <cdr:spPr>
        <a:xfrm xmlns:a="http://schemas.openxmlformats.org/drawingml/2006/main">
          <a:off x="2033428" y="160533"/>
          <a:ext cx="711699" cy="395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2000">
              <a:solidFill>
                <a:schemeClr val="accent1"/>
              </a:solidFill>
            </a:rPr>
            <a:t>2021</a:t>
          </a:r>
        </a:p>
      </cdr:txBody>
    </cdr:sp>
  </cdr:relSizeAnchor>
  <cdr:relSizeAnchor xmlns:cdr="http://schemas.openxmlformats.org/drawingml/2006/chartDrawing">
    <cdr:from>
      <cdr:x>0.63607</cdr:x>
      <cdr:y>0.02802</cdr:y>
    </cdr:from>
    <cdr:to>
      <cdr:x>0.7126</cdr:x>
      <cdr:y>0.09386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D2985D14-121A-8D16-7C5C-5A6314B4748E}"/>
            </a:ext>
          </a:extLst>
        </cdr:cNvPr>
        <cdr:cNvSpPr txBox="1"/>
      </cdr:nvSpPr>
      <cdr:spPr>
        <a:xfrm xmlns:a="http://schemas.openxmlformats.org/drawingml/2006/main">
          <a:off x="5915633" y="168525"/>
          <a:ext cx="711699" cy="395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000">
              <a:solidFill>
                <a:schemeClr val="accent1"/>
              </a:solidFill>
            </a:rPr>
            <a:t>2022</a:t>
          </a:r>
        </a:p>
      </cdr:txBody>
    </cdr:sp>
  </cdr:relSizeAnchor>
  <cdr:relSizeAnchor xmlns:cdr="http://schemas.openxmlformats.org/drawingml/2006/chartDrawing">
    <cdr:from>
      <cdr:x>0.90189</cdr:x>
      <cdr:y>0.02891</cdr:y>
    </cdr:from>
    <cdr:to>
      <cdr:x>0.97842</cdr:x>
      <cdr:y>0.09474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CB0F540E-FB38-B6C7-2718-DABD75158E3B}"/>
            </a:ext>
          </a:extLst>
        </cdr:cNvPr>
        <cdr:cNvSpPr txBox="1"/>
      </cdr:nvSpPr>
      <cdr:spPr>
        <a:xfrm xmlns:a="http://schemas.openxmlformats.org/drawingml/2006/main">
          <a:off x="8387851" y="173876"/>
          <a:ext cx="711699" cy="395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000">
              <a:solidFill>
                <a:schemeClr val="accent1"/>
              </a:solidFill>
            </a:rPr>
            <a:t>2023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665DAD-6DEC-D3CA-5045-263F6EA049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CC2660-3643-C266-8FC1-C68692C02C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E56ADF-91E6-B0BD-21E1-0891982B55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A88206-BDFE-6BF4-220E-A7BA1BCE3D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40B3D29-8433-5DB0-B256-ADB1B3C2D5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5C985A-5619-3C6E-6178-8F30152DFF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A040E70-E745-31CC-C989-D6C3B21445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BFC05D-F774-D3D5-3D16-4F930F32D1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B758EC-4AC5-30A8-13DC-E40882B54D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796CD9-58FF-692E-B50F-426F077868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9EB399-8F72-F80D-8ED9-85DC44999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86FCE6A-0DC3-D67D-6CE5-389C909F6A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F8E4681-28F2-E358-3ECB-208F972DA5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18B1E2C-4811-7727-9E80-6DF455B0F8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95250</xdr:rowOff>
    </xdr:to>
    <xdr:pic>
      <xdr:nvPicPr>
        <xdr:cNvPr id="2" name="Grafik 1">
          <a:hlinkClick xmlns:r="http://schemas.openxmlformats.org/officeDocument/2006/relationships" r:id="rId1" tooltip="Ontario"/>
          <a:extLst>
            <a:ext uri="{FF2B5EF4-FFF2-40B4-BE49-F238E27FC236}">
              <a16:creationId xmlns:a16="http://schemas.microsoft.com/office/drawing/2014/main" id="{17856692-4B98-9478-F916-CD4D27CF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123825</xdr:rowOff>
    </xdr:to>
    <xdr:pic>
      <xdr:nvPicPr>
        <xdr:cNvPr id="3" name="Grafik 2">
          <a:hlinkClick xmlns:r="http://schemas.openxmlformats.org/officeDocument/2006/relationships" r:id="rId3" tooltip="Québec"/>
          <a:extLst>
            <a:ext uri="{FF2B5EF4-FFF2-40B4-BE49-F238E27FC236}">
              <a16:creationId xmlns:a16="http://schemas.microsoft.com/office/drawing/2014/main" id="{89DECFAD-8E99-6651-7131-95F6C4A9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114300</xdr:rowOff>
    </xdr:to>
    <xdr:pic>
      <xdr:nvPicPr>
        <xdr:cNvPr id="4" name="Grafik 3">
          <a:hlinkClick xmlns:r="http://schemas.openxmlformats.org/officeDocument/2006/relationships" r:id="rId5" tooltip="British Columbia"/>
          <a:extLst>
            <a:ext uri="{FF2B5EF4-FFF2-40B4-BE49-F238E27FC236}">
              <a16:creationId xmlns:a16="http://schemas.microsoft.com/office/drawing/2014/main" id="{C6D7635A-65AD-C107-491D-5F1C0F05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289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95250</xdr:rowOff>
    </xdr:to>
    <xdr:pic>
      <xdr:nvPicPr>
        <xdr:cNvPr id="5" name="Grafik 4">
          <a:hlinkClick xmlns:r="http://schemas.openxmlformats.org/officeDocument/2006/relationships" r:id="rId7" tooltip="Alberta"/>
          <a:extLst>
            <a:ext uri="{FF2B5EF4-FFF2-40B4-BE49-F238E27FC236}">
              <a16:creationId xmlns:a16="http://schemas.microsoft.com/office/drawing/2014/main" id="{BF9AC443-3427-DDEF-D61D-95FC82F9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95250</xdr:rowOff>
    </xdr:to>
    <xdr:pic>
      <xdr:nvPicPr>
        <xdr:cNvPr id="6" name="Grafik 5">
          <a:hlinkClick xmlns:r="http://schemas.openxmlformats.org/officeDocument/2006/relationships" r:id="rId9" tooltip="Manitoba"/>
          <a:extLst>
            <a:ext uri="{FF2B5EF4-FFF2-40B4-BE49-F238E27FC236}">
              <a16:creationId xmlns:a16="http://schemas.microsoft.com/office/drawing/2014/main" id="{5119D22E-5398-E195-9BBA-5AB25E00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60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95250</xdr:rowOff>
    </xdr:to>
    <xdr:pic>
      <xdr:nvPicPr>
        <xdr:cNvPr id="7" name="Grafik 6">
          <a:hlinkClick xmlns:r="http://schemas.openxmlformats.org/officeDocument/2006/relationships" r:id="rId11" tooltip="Saskatchewan"/>
          <a:extLst>
            <a:ext uri="{FF2B5EF4-FFF2-40B4-BE49-F238E27FC236}">
              <a16:creationId xmlns:a16="http://schemas.microsoft.com/office/drawing/2014/main" id="{AA9E5734-1736-1A24-E307-E648C1E3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51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171450</xdr:colOff>
      <xdr:row>126</xdr:row>
      <xdr:rowOff>85725</xdr:rowOff>
    </xdr:to>
    <xdr:pic>
      <xdr:nvPicPr>
        <xdr:cNvPr id="8" name="Grafik 7">
          <a:hlinkClick xmlns:r="http://schemas.openxmlformats.org/officeDocument/2006/relationships" r:id="rId13" tooltip="Nova Scotia"/>
          <a:extLst>
            <a:ext uri="{FF2B5EF4-FFF2-40B4-BE49-F238E27FC236}">
              <a16:creationId xmlns:a16="http://schemas.microsoft.com/office/drawing/2014/main" id="{5C899AF9-D756-661F-0679-18DC49A8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4320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123825</xdr:rowOff>
    </xdr:to>
    <xdr:pic>
      <xdr:nvPicPr>
        <xdr:cNvPr id="9" name="Grafik 8">
          <a:hlinkClick xmlns:r="http://schemas.openxmlformats.org/officeDocument/2006/relationships" r:id="rId15" tooltip="New Brunswick"/>
          <a:extLst>
            <a:ext uri="{FF2B5EF4-FFF2-40B4-BE49-F238E27FC236}">
              <a16:creationId xmlns:a16="http://schemas.microsoft.com/office/drawing/2014/main" id="{0D5748B6-C29C-37CE-B5E2-0FF22B37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813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171450</xdr:colOff>
      <xdr:row>128</xdr:row>
      <xdr:rowOff>85725</xdr:rowOff>
    </xdr:to>
    <xdr:pic>
      <xdr:nvPicPr>
        <xdr:cNvPr id="10" name="Grafik 9">
          <a:hlinkClick xmlns:r="http://schemas.openxmlformats.org/officeDocument/2006/relationships" r:id="rId17" tooltip="Neufundland und Labrador"/>
          <a:extLst>
            <a:ext uri="{FF2B5EF4-FFF2-40B4-BE49-F238E27FC236}">
              <a16:creationId xmlns:a16="http://schemas.microsoft.com/office/drawing/2014/main" id="{C4013A42-D861-5A53-49B6-BBABFE10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171450</xdr:colOff>
      <xdr:row>129</xdr:row>
      <xdr:rowOff>114300</xdr:rowOff>
    </xdr:to>
    <xdr:pic>
      <xdr:nvPicPr>
        <xdr:cNvPr id="11" name="Grafik 10">
          <a:hlinkClick xmlns:r="http://schemas.openxmlformats.org/officeDocument/2006/relationships" r:id="rId19" tooltip="Prince Edward Island"/>
          <a:extLst>
            <a:ext uri="{FF2B5EF4-FFF2-40B4-BE49-F238E27FC236}">
              <a16:creationId xmlns:a16="http://schemas.microsoft.com/office/drawing/2014/main" id="{1CA89D09-8DB4-416B-1F63-C9A59CFE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7655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95250</xdr:rowOff>
    </xdr:to>
    <xdr:pic>
      <xdr:nvPicPr>
        <xdr:cNvPr id="12" name="Grafik 11">
          <a:hlinkClick xmlns:r="http://schemas.openxmlformats.org/officeDocument/2006/relationships" r:id="rId21" tooltip="Nordwest-Territorien"/>
          <a:extLst>
            <a:ext uri="{FF2B5EF4-FFF2-40B4-BE49-F238E27FC236}">
              <a16:creationId xmlns:a16="http://schemas.microsoft.com/office/drawing/2014/main" id="{9BDD6590-749F-E0E9-1523-9D09F681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37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131</xdr:row>
      <xdr:rowOff>95250</xdr:rowOff>
    </xdr:to>
    <xdr:pic>
      <xdr:nvPicPr>
        <xdr:cNvPr id="13" name="Grafik 12">
          <a:hlinkClick xmlns:r="http://schemas.openxmlformats.org/officeDocument/2006/relationships" r:id="rId23" tooltip="Yukon"/>
          <a:extLst>
            <a:ext uri="{FF2B5EF4-FFF2-40B4-BE49-F238E27FC236}">
              <a16:creationId xmlns:a16="http://schemas.microsoft.com/office/drawing/2014/main" id="{27D3417F-7223-C552-B24C-9C9E8B92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908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171450</xdr:colOff>
      <xdr:row>132</xdr:row>
      <xdr:rowOff>95250</xdr:rowOff>
    </xdr:to>
    <xdr:pic>
      <xdr:nvPicPr>
        <xdr:cNvPr id="14" name="Grafik 13">
          <a:hlinkClick xmlns:r="http://schemas.openxmlformats.org/officeDocument/2006/relationships" r:id="rId25" tooltip="Nunavut"/>
          <a:extLst>
            <a:ext uri="{FF2B5EF4-FFF2-40B4-BE49-F238E27FC236}">
              <a16:creationId xmlns:a16="http://schemas.microsoft.com/office/drawing/2014/main" id="{0B913008-CD4B-5E70-76AD-1E3650BF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89500"/>
          <a:ext cx="1714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6B545AC-5F4F-5B99-072B-953672FD73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A1DFF0B-81D9-C56C-4393-89B71A4F8A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B5925E-2DBA-5DC1-A510-4FF9A91F7E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scotland.gov.uk/statistics-and-data/statistics/statistics-by-theme/vital-events/general-publications/weekly-and-monthly-data-on-births-and-deaths/monthly-data-on-births-and-deaths-registered-in-scotland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cb.se/en/finding-statistics/statistics-by-subject-area/population/population-composition/population-statistics/pong/tables-and-graphs/population-statistics---month-quarter-half-year/population-statistics-2020-2023-month-and-1998-2022-year/" TargetMode="External"/><Relationship Id="rId1" Type="http://schemas.openxmlformats.org/officeDocument/2006/relationships/hyperlink" Target="https://www.scb.se/en/finding-statistics/statistics-by-subject-area/population/population-composition/population-statistics/pong/tables-and-graphs/births-and-deaths/preliminary-statistics-on-death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pt/xportal/xmain?xpgid=ine_tema&amp;xpid=INE&amp;tema_cod=1115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es/dyngs/INEbase/en/operacion.htm?c=Estadistica_C&amp;cid=1254736177079&amp;menu=ultiDatos&amp;idp=1254735573002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s.nl/en-gb/figures/detail/83474ENG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bel.fgov.be/en/themes/population/mortality-life-expectancy-and-causes-death/mortality" TargetMode="External"/><Relationship Id="rId1" Type="http://schemas.openxmlformats.org/officeDocument/2006/relationships/hyperlink" Target="https://statbel.fgov.be/en/themes/population/births-and-fertility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https://www.ssb.no/en/statbank/table/12983/tableViewLayout1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onomy.com/israel/deaths" TargetMode="External"/><Relationship Id="rId1" Type="http://schemas.openxmlformats.org/officeDocument/2006/relationships/hyperlink" Target="https://www.economy.com/israel/births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viewhtml.aspx?il=blank&amp;vh=0000&amp;vf=0&amp;vcq=1100&amp;graph=0&amp;view-metadata=1&amp;lang=en&amp;QueryId=18958&amp;metadata=DCIS_POPORESBIL1" TargetMode="External"/><Relationship Id="rId2" Type="http://schemas.openxmlformats.org/officeDocument/2006/relationships/hyperlink" Target="https://www.economy.com/italy/deaths" TargetMode="External"/><Relationship Id="rId1" Type="http://schemas.openxmlformats.org/officeDocument/2006/relationships/hyperlink" Target="https://www.economy.com/italy/births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bank.dk/statbank5a/SelectVarVal/Define.asp?Maintable=BEV3A&amp;PLanguage=1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fi/en/statistics/vamuu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.gov.pl/en/topics/other-studies/informations-on-socio-economic-situation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s://andmed.stat.ee/en/stat/rahvastik__rahvastikusundmused__sunnid/RV061" TargetMode="External"/><Relationship Id="rId1" Type="http://schemas.openxmlformats.org/officeDocument/2006/relationships/hyperlink" Target="https://andmed.stat.ee/en/stat/rahvastik__rahvastikusundmused__surmad/RV04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stat.gov.lv/pxweb/en/OSP_PUB/START__POP__ID__IDS/IDS010m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osp.stat.gov.lt/web/guest/statistiniu-rodikliu-analize?hash=e448cca6-6efc-41ec-9541-909738fa8036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insse.ro/cms/en/comunicate-de-presa-view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s://pxweb.stat.si/SiStatData/pxweb/en/Data/-/05J1031S.px/table/tableViewLayout2/" TargetMode="External"/><Relationship Id="rId1" Type="http://schemas.openxmlformats.org/officeDocument/2006/relationships/hyperlink" Target="https://pxweb.stat.si/SiStatData/pxweb/en/Data/-/05L1018S.px/table/tableViewLayout2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zso.cz/csu/czso/oby_ts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cube.statistics.sk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sh.hu/population-and-vital-events" TargetMode="External"/><Relationship Id="rId2" Type="http://schemas.openxmlformats.org/officeDocument/2006/relationships/hyperlink" Target="https://data.un.org/Data.aspx?d=POP&amp;f=tableCode%3A55" TargetMode="External"/><Relationship Id="rId1" Type="http://schemas.openxmlformats.org/officeDocument/2006/relationships/hyperlink" Target="https://data.un.org/Data.aspx?d=POP&amp;f=tableCode:65" TargetMode="External"/><Relationship Id="rId4" Type="http://schemas.openxmlformats.org/officeDocument/2006/relationships/hyperlink" Target="https://www.ksh.hu/stadat_files/nep/en/nep0064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trymeters.info/en/Bulgaria" TargetMode="External"/><Relationship Id="rId2" Type="http://schemas.openxmlformats.org/officeDocument/2006/relationships/hyperlink" Target="https://www.nsi.bg/en/content/2956/births-place-residence-statistical-regions-districts-and-sex" TargetMode="External"/><Relationship Id="rId1" Type="http://schemas.openxmlformats.org/officeDocument/2006/relationships/hyperlink" Target="https://data.un.org/Data.aspx?d=POP&amp;f=tableCode%3A55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tuik.gov.tr/Bulten/Index?p=Birth-Statistics-2021-45547&amp;dil=2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is.gov.tw/app/en/3912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Victoria_(British_Columbia)" TargetMode="External"/><Relationship Id="rId13" Type="http://schemas.openxmlformats.org/officeDocument/2006/relationships/hyperlink" Target="https://de.wikipedia.org/wiki/Fredericton" TargetMode="External"/><Relationship Id="rId18" Type="http://schemas.openxmlformats.org/officeDocument/2006/relationships/hyperlink" Target="https://de.wikipedia.org/wiki/Whitehorse" TargetMode="External"/><Relationship Id="rId3" Type="http://schemas.openxmlformats.org/officeDocument/2006/relationships/hyperlink" Target="https://www2.gov.bc.ca/gov/content/life-events/statistics-reports/births" TargetMode="External"/><Relationship Id="rId21" Type="http://schemas.openxmlformats.org/officeDocument/2006/relationships/hyperlink" Target="https://data.un.org/Data.aspx?d=POP&amp;f=tableCode%3A55" TargetMode="External"/><Relationship Id="rId7" Type="http://schemas.openxmlformats.org/officeDocument/2006/relationships/hyperlink" Target="https://de.wikipedia.org/wiki/Qu%C3%A9bec_(Stadt)" TargetMode="External"/><Relationship Id="rId12" Type="http://schemas.openxmlformats.org/officeDocument/2006/relationships/hyperlink" Target="https://de.wikipedia.org/wiki/Halifax_(Nova_Scotia)" TargetMode="External"/><Relationship Id="rId17" Type="http://schemas.openxmlformats.org/officeDocument/2006/relationships/hyperlink" Target="https://de.wikipedia.org/wiki/Kanada" TargetMode="External"/><Relationship Id="rId2" Type="http://schemas.openxmlformats.org/officeDocument/2006/relationships/hyperlink" Target="https://www150.statcan.gc.ca/t1/tbl1/en/tv.action?pid=1310041501" TargetMode="External"/><Relationship Id="rId16" Type="http://schemas.openxmlformats.org/officeDocument/2006/relationships/hyperlink" Target="https://de.wikipedia.org/wiki/Yellowknife_(Stadt)" TargetMode="External"/><Relationship Id="rId20" Type="http://schemas.openxmlformats.org/officeDocument/2006/relationships/hyperlink" Target="https://de.wikipedia.org/wiki/Kanada" TargetMode="External"/><Relationship Id="rId1" Type="http://schemas.openxmlformats.org/officeDocument/2006/relationships/hyperlink" Target="https://www.cso.ie/en/statistics/birthsdeathsandmarriages/vitalstatistics/" TargetMode="External"/><Relationship Id="rId6" Type="http://schemas.openxmlformats.org/officeDocument/2006/relationships/hyperlink" Target="https://de.wikipedia.org/wiki/Toronto" TargetMode="External"/><Relationship Id="rId11" Type="http://schemas.openxmlformats.org/officeDocument/2006/relationships/hyperlink" Target="https://de.wikipedia.org/wiki/Regina_(Saskatchewan)" TargetMode="External"/><Relationship Id="rId5" Type="http://schemas.openxmlformats.org/officeDocument/2006/relationships/hyperlink" Target="https://statistique.quebec.ca/en/document/births-deaths-and-marriages-by-month-and-quarter-quebec/tableau/births-deaths-and-marriages-by-month-and-quarter-quebec" TargetMode="External"/><Relationship Id="rId15" Type="http://schemas.openxmlformats.org/officeDocument/2006/relationships/hyperlink" Target="https://de.wikipedia.org/wiki/Charlottetown" TargetMode="External"/><Relationship Id="rId10" Type="http://schemas.openxmlformats.org/officeDocument/2006/relationships/hyperlink" Target="https://de.wikipedia.org/wiki/Winnipeg" TargetMode="External"/><Relationship Id="rId19" Type="http://schemas.openxmlformats.org/officeDocument/2006/relationships/hyperlink" Target="https://de.wikipedia.org/wiki/Iqaluit" TargetMode="External"/><Relationship Id="rId4" Type="http://schemas.openxmlformats.org/officeDocument/2006/relationships/hyperlink" Target="https://data.ontario.ca/en/dataset/vital-events-data-by-month/resource/97622ce6-c06a-4970-afe5-be540c748f24" TargetMode="External"/><Relationship Id="rId9" Type="http://schemas.openxmlformats.org/officeDocument/2006/relationships/hyperlink" Target="https://de.wikipedia.org/wiki/Edmonton" TargetMode="External"/><Relationship Id="rId14" Type="http://schemas.openxmlformats.org/officeDocument/2006/relationships/hyperlink" Target="https://de.wikipedia.org/wiki/St._John%E2%80%99s_(Neufundland)" TargetMode="External"/><Relationship Id="rId22" Type="http://schemas.openxmlformats.org/officeDocument/2006/relationships/drawing" Target="../drawings/drawing6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Gesellschaft-Umwelt/Bevoelkerung/Geburten/geburten-aktuell.html" TargetMode="External"/><Relationship Id="rId2" Type="http://schemas.openxmlformats.org/officeDocument/2006/relationships/hyperlink" Target="https://www.destatis.de/DE/Themen/Gesellschaft-Umwelt/Bevoelkerung/Sterbefaelle-Lebenserwartung/Tabellen/sonderauswertung-sterbefaelle.html?nn=209016" TargetMode="External"/><Relationship Id="rId1" Type="http://schemas.openxmlformats.org/officeDocument/2006/relationships/hyperlink" Target="https://www.destatis.de/DE/Themen/Gesellschaft-Umwelt/Bevoelkerung/Geburten/Tabellen/lebendgeborene-vorl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see.fr/en/statistiques/serie/001641603" TargetMode="External"/><Relationship Id="rId1" Type="http://schemas.openxmlformats.org/officeDocument/2006/relationships/hyperlink" Target="https://www.insee.fr/en/statistiques/serie/00164160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de/home/statistiken/bevoelkerung/geburten-todesfaell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at/statistiken/bevoelkerung-und-soziales/bevoelkerung/geburten/demographische-merkmale-von-geborenen" TargetMode="External"/><Relationship Id="rId2" Type="http://schemas.openxmlformats.org/officeDocument/2006/relationships/hyperlink" Target="https://www.economy.com/austria/deaths" TargetMode="External"/><Relationship Id="rId1" Type="http://schemas.openxmlformats.org/officeDocument/2006/relationships/hyperlink" Target="https://www.economy.com/austria/birth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1139990/vaccine-surveillance-report-2023-week-9.pdf" TargetMode="External"/><Relationship Id="rId1" Type="http://schemas.openxmlformats.org/officeDocument/2006/relationships/hyperlink" Target="https://www.ons.gov.uk/peoplepopulationandcommunity/birthsdeathsandmarriages/deaths/datasets/monthlymortalityanalysisenglandandwale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sra.gov.uk/publications/monthly-deaths" TargetMode="External"/><Relationship Id="rId1" Type="http://schemas.openxmlformats.org/officeDocument/2006/relationships/hyperlink" Target="https://www.nisra.gov.uk/publications/monthly-birt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1203-EBF3-4F34-9A56-446CF486909B}">
  <dimension ref="B1:U38"/>
  <sheetViews>
    <sheetView workbookViewId="0"/>
  </sheetViews>
  <sheetFormatPr baseColWidth="10" defaultRowHeight="15" x14ac:dyDescent="0.25"/>
  <sheetData>
    <row r="1" spans="2:21" x14ac:dyDescent="0.25">
      <c r="D1" s="14">
        <v>2022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Q1" s="15">
        <v>2023</v>
      </c>
      <c r="R1" s="15"/>
      <c r="S1" s="15"/>
      <c r="T1" s="15"/>
      <c r="U1" s="15"/>
    </row>
    <row r="2" spans="2:21" x14ac:dyDescent="0.25"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Q2" t="s">
        <v>8</v>
      </c>
      <c r="R2" t="s">
        <v>9</v>
      </c>
      <c r="S2" t="s">
        <v>10</v>
      </c>
      <c r="T2" t="s">
        <v>11</v>
      </c>
      <c r="U2" t="s">
        <v>12</v>
      </c>
    </row>
    <row r="3" spans="2:21" x14ac:dyDescent="0.25">
      <c r="B3" s="3" t="s">
        <v>42</v>
      </c>
      <c r="D3" s="9">
        <f>Germany!L2/Germany!R2</f>
        <v>0.91533976930792382</v>
      </c>
      <c r="E3" s="9">
        <f>Germany!L3/Germany!R3</f>
        <v>0.91329136090047969</v>
      </c>
      <c r="F3" s="9">
        <f>Germany!L4/Germany!R4</f>
        <v>0.91488321360063185</v>
      </c>
      <c r="G3" s="9">
        <f>Germany!L5/Germany!R5</f>
        <v>0.92013221056714778</v>
      </c>
      <c r="H3" s="9">
        <f>Germany!L6/Germany!R6</f>
        <v>0.92868991547330193</v>
      </c>
      <c r="I3" s="9">
        <f>Germany!L7/Germany!R7</f>
        <v>0.93708973848121968</v>
      </c>
      <c r="J3" s="9">
        <f>Germany!L8/Germany!R8</f>
        <v>0.93951053348011881</v>
      </c>
      <c r="K3" s="9">
        <f>Germany!L9/Germany!R9</f>
        <v>0.94103735380827425</v>
      </c>
      <c r="L3" s="9">
        <f>Germany!L10/Germany!R10</f>
        <v>0.94344867038504576</v>
      </c>
      <c r="M3" s="9">
        <f>Germany!L11/Germany!R11</f>
        <v>0.94417482337634828</v>
      </c>
      <c r="N3" s="9">
        <f>Germany!L12/Germany!R12</f>
        <v>0.94308608033279306</v>
      </c>
      <c r="O3" s="9">
        <f>Germany!L13/Germany!R13</f>
        <v>0.94135693936938447</v>
      </c>
      <c r="Q3" s="9">
        <f>Germany!K2/Germany!R2</f>
        <v>0.87158350050150446</v>
      </c>
      <c r="R3" s="9">
        <f>Germany!K3/Germany!R3</f>
        <v>0.8661986170273418</v>
      </c>
      <c r="S3" s="9">
        <f>Germany!K4/Germany!R4</f>
        <v>0.87095734220268772</v>
      </c>
      <c r="T3" s="9"/>
      <c r="U3" s="9"/>
    </row>
    <row r="4" spans="2:21" x14ac:dyDescent="0.25">
      <c r="B4" s="3" t="s">
        <v>43</v>
      </c>
      <c r="D4" s="9">
        <f>France!L2/France!R2</f>
        <v>0.9606834349593496</v>
      </c>
      <c r="E4" s="9">
        <f>France!L3/France!R3</f>
        <v>0.98230006486887222</v>
      </c>
      <c r="F4" s="9">
        <f>France!L4/France!R4</f>
        <v>0.99253497130559543</v>
      </c>
      <c r="G4" s="9">
        <f>France!L5/France!R5</f>
        <v>0.98967751181248398</v>
      </c>
      <c r="H4" s="9">
        <f>France!L6/France!R6</f>
        <v>0.98680821221195936</v>
      </c>
      <c r="I4" s="9">
        <f>France!L7/France!R7</f>
        <v>0.98541259513973067</v>
      </c>
      <c r="J4" s="9">
        <f>France!L8/France!R8</f>
        <v>0.9803966992693357</v>
      </c>
      <c r="K4" s="9">
        <f>France!L9/France!R9</f>
        <v>0.9787007561683454</v>
      </c>
      <c r="L4" s="9">
        <f>France!L10/France!R10</f>
        <v>0.97302369557065393</v>
      </c>
      <c r="M4" s="9">
        <f>France!L11/France!R11</f>
        <v>0.96714506857836513</v>
      </c>
      <c r="N4" s="9">
        <f>France!L12/France!R12</f>
        <v>0.96638789350034615</v>
      </c>
      <c r="O4" s="9">
        <f>France!L13/France!R13</f>
        <v>0.96405148510120353</v>
      </c>
      <c r="Q4" s="9">
        <f>France!K2/France!R2</f>
        <v>0.90193089430894313</v>
      </c>
      <c r="R4" s="9">
        <f>France!K3/France!R3</f>
        <v>0.92248590997548463</v>
      </c>
      <c r="S4" s="9">
        <f>France!K4/France!R4</f>
        <v>0.92976596126255384</v>
      </c>
      <c r="T4" s="9">
        <f>France!K5/France!R5</f>
        <v>0.92560980235954626</v>
      </c>
      <c r="U4" s="9"/>
    </row>
    <row r="5" spans="2:21" x14ac:dyDescent="0.25">
      <c r="B5" s="3" t="s">
        <v>44</v>
      </c>
      <c r="D5" s="9">
        <f>Switzerland!L2/Switzerland!R2</f>
        <v>0.89401048854540432</v>
      </c>
      <c r="E5" s="9">
        <f>Switzerland!L3/Switzerland!R3</f>
        <v>0.88282725555716979</v>
      </c>
      <c r="F5" s="9">
        <f>Switzerland!L4/Switzerland!R4</f>
        <v>0.87431275995601665</v>
      </c>
      <c r="G5" s="9">
        <f>Switzerland!L5/Switzerland!R5</f>
        <v>0.87545171562488822</v>
      </c>
      <c r="H5" s="9">
        <f>Switzerland!L6/Switzerland!R6</f>
        <v>0.87585700984679626</v>
      </c>
      <c r="I5" s="9">
        <f>Switzerland!L7/Switzerland!R7</f>
        <v>0.8788224874137609</v>
      </c>
      <c r="J5" s="9">
        <f>Switzerland!L8/Switzerland!R8</f>
        <v>0.87869285686112097</v>
      </c>
      <c r="K5" s="9">
        <f>Switzerland!L9/Switzerland!R9</f>
        <v>0.8789856934806819</v>
      </c>
      <c r="L5" s="9">
        <f>Switzerland!L10/Switzerland!R10</f>
        <v>0.87932840465744688</v>
      </c>
      <c r="M5" s="9">
        <f>Switzerland!L11/Switzerland!R11</f>
        <v>0.87873704309874523</v>
      </c>
      <c r="N5" s="9">
        <f>Switzerland!L12/Switzerland!R12</f>
        <v>0.87691886306196387</v>
      </c>
      <c r="O5" s="9">
        <f>Switzerland!L13/Switzerland!R13</f>
        <v>0.9389340932239274</v>
      </c>
      <c r="Q5" s="9">
        <f>Switzerland!K2/Switzerland!R2</f>
        <v>0.86282086668506763</v>
      </c>
      <c r="R5" s="9">
        <f>Switzerland!K3/Switzerland!R3</f>
        <v>0.87258462879558329</v>
      </c>
      <c r="S5" s="9">
        <f>Switzerland!K4/Switzerland!R4</f>
        <v>0.86972319166228429</v>
      </c>
      <c r="T5" s="9"/>
      <c r="U5" s="9"/>
    </row>
    <row r="6" spans="2:21" x14ac:dyDescent="0.25">
      <c r="B6" s="3" t="s">
        <v>45</v>
      </c>
      <c r="D6" s="9">
        <f>Austria!L2/Austria!R2</f>
        <v>0.93906250000000002</v>
      </c>
      <c r="E6" s="9">
        <f>Austria!L3/Austria!R3</f>
        <v>0.94373986137737798</v>
      </c>
      <c r="F6" s="9">
        <f>Austria!L4/Austria!R4</f>
        <v>0.9311979872266305</v>
      </c>
      <c r="G6" s="9">
        <f>Austria!L5/Austria!R5</f>
        <v>0.93554744525547451</v>
      </c>
      <c r="H6" s="9">
        <f>Austria!L6/Austria!R6</f>
        <v>0.9458011065728108</v>
      </c>
      <c r="I6" s="9">
        <f>Austria!L7/Austria!R7</f>
        <v>0.95422315910506394</v>
      </c>
      <c r="J6" s="9">
        <f>Austria!L8/Austria!R8</f>
        <v>0.95957735360200802</v>
      </c>
      <c r="K6" s="9">
        <f>Austria!L9/Austria!R9</f>
        <v>0.96450088703869596</v>
      </c>
      <c r="L6" s="9">
        <f>Austria!L10/Austria!R10</f>
        <v>0.96426973572563601</v>
      </c>
      <c r="M6" s="9">
        <f>Austria!L11/Austria!R11</f>
        <v>0.96650134382533037</v>
      </c>
      <c r="N6" s="9">
        <f>Austria!L12/Austria!R12</f>
        <v>0.96779104136802441</v>
      </c>
      <c r="O6" s="9">
        <f>Austria!L13/Austria!R13</f>
        <v>0.9660022213129128</v>
      </c>
      <c r="Q6" s="9"/>
      <c r="R6" s="9"/>
      <c r="S6" s="9">
        <f>Austria!K4/Austria!R4</f>
        <v>0.89902264370040641</v>
      </c>
      <c r="T6" s="9"/>
      <c r="U6" s="9"/>
    </row>
    <row r="7" spans="2:21" x14ac:dyDescent="0.25">
      <c r="B7" s="3" t="s">
        <v>46</v>
      </c>
      <c r="D7" s="9">
        <f>EnglandWales!L2/EnglandWales!R2</f>
        <v>0.83430662281807455</v>
      </c>
      <c r="E7" s="9">
        <f>EnglandWales!L3/EnglandWales!R3</f>
        <v>0.85123433297407358</v>
      </c>
      <c r="F7" s="9">
        <f>EnglandWales!L4/EnglandWales!R4</f>
        <v>0.85461551915456679</v>
      </c>
      <c r="G7" s="9">
        <f>EnglandWales!L5/EnglandWales!R5</f>
        <v>0.85777033064758634</v>
      </c>
      <c r="H7" s="9">
        <f>EnglandWales!L6/EnglandWales!R6</f>
        <v>0.84933010452256752</v>
      </c>
      <c r="I7" s="9">
        <f>EnglandWales!L7/EnglandWales!R7</f>
        <v>0.8473061446395167</v>
      </c>
      <c r="J7" s="9">
        <f>EnglandWales!L8/EnglandWales!R8</f>
        <v>0.84268571919021684</v>
      </c>
      <c r="K7" s="9">
        <f>EnglandWales!L9/EnglandWales!R9</f>
        <v>0.83997081621731728</v>
      </c>
      <c r="L7" s="9">
        <f>EnglandWales!L10/EnglandWales!R10</f>
        <v>0.83911540384305483</v>
      </c>
      <c r="M7" s="9">
        <f>EnglandWales!L11/EnglandWales!R11</f>
        <v>0.84109057931513098</v>
      </c>
      <c r="N7" s="9">
        <f>EnglandWales!L12/EnglandWales!R12</f>
        <v>0.84413672988431998</v>
      </c>
      <c r="O7" s="9">
        <f>EnglandWales!L13/EnglandWales!R13</f>
        <v>0.84661528957067966</v>
      </c>
      <c r="Q7" s="9"/>
      <c r="R7" s="9"/>
      <c r="S7" s="9"/>
      <c r="T7" s="9"/>
      <c r="U7" s="9"/>
    </row>
    <row r="8" spans="2:21" x14ac:dyDescent="0.25">
      <c r="B8" s="3" t="s">
        <v>47</v>
      </c>
      <c r="D8" s="9">
        <f>NorthernIreland!L2/NorthernIreland!R2</f>
        <v>0.89401165871754107</v>
      </c>
      <c r="E8" s="9">
        <f>NorthernIreland!L3/NorthernIreland!R3</f>
        <v>0.92266741384141215</v>
      </c>
      <c r="F8" s="9">
        <f>NorthernIreland!L4/NorthernIreland!R4</f>
        <v>0.94078212290502794</v>
      </c>
      <c r="G8" s="9">
        <f>NorthernIreland!L5/NorthernIreland!R5</f>
        <v>0.93473713568539951</v>
      </c>
      <c r="H8" s="9">
        <f>NorthernIreland!L6/NorthernIreland!R6</f>
        <v>0.91772290209790208</v>
      </c>
      <c r="I8" s="9">
        <f>NorthernIreland!L7/NorthernIreland!R7</f>
        <v>0.92030777686177523</v>
      </c>
      <c r="J8" s="9">
        <f>NorthernIreland!L8/NorthernIreland!R8</f>
        <v>0.91875291556523087</v>
      </c>
      <c r="K8" s="9">
        <f>NorthernIreland!L9/NorthernIreland!R9</f>
        <v>0.91626874705763672</v>
      </c>
      <c r="L8" s="9">
        <f>NorthernIreland!L10/NorthernIreland!R10</f>
        <v>0.91481283739692709</v>
      </c>
      <c r="M8" s="9">
        <f>NorthernIreland!L11/NorthernIreland!R11</f>
        <v>0.91600127754710958</v>
      </c>
      <c r="N8" s="9">
        <f>NorthernIreland!L12/NorthernIreland!R12</f>
        <v>0.9121913355649347</v>
      </c>
      <c r="O8" s="9">
        <f>NorthernIreland!L13/NorthernIreland!R13</f>
        <v>0.91427807248250348</v>
      </c>
      <c r="Q8" s="9">
        <f>NorthernIreland!K2/NorthernIreland!R2</f>
        <v>0.89401165871754107</v>
      </c>
      <c r="R8" s="9">
        <f>NorthernIreland!K3/NorthernIreland!R3</f>
        <v>0.89044550294200053</v>
      </c>
      <c r="S8" s="9">
        <f>NorthernIreland!K4/NorthernIreland!R4</f>
        <v>0.89478584729981381</v>
      </c>
      <c r="T8" s="9"/>
      <c r="U8" s="9"/>
    </row>
    <row r="9" spans="2:21" x14ac:dyDescent="0.25">
      <c r="B9" s="3" t="s">
        <v>79</v>
      </c>
      <c r="D9" s="9">
        <f>Scotland!L2/Scotland!R2</f>
        <v>0.93024366937410419</v>
      </c>
      <c r="E9" s="9">
        <f>Scotland!L3/Scotland!R3</f>
        <v>0.93722369584438547</v>
      </c>
      <c r="F9" s="9">
        <f>Scotland!L4/Scotland!R4</f>
        <v>0.94073275862068961</v>
      </c>
      <c r="G9" s="9">
        <f>Scotland!L5/Scotland!R5</f>
        <v>0.93708856042727606</v>
      </c>
      <c r="H9" s="9">
        <f>Scotland!L6/Scotland!R6</f>
        <v>0.92947709848633775</v>
      </c>
      <c r="I9" s="9">
        <f>Scotland!L7/Scotland!R7</f>
        <v>0.93218329722437965</v>
      </c>
      <c r="J9" s="9">
        <f>Scotland!L8/Scotland!R8</f>
        <v>0.92654372150849562</v>
      </c>
      <c r="K9" s="9">
        <f>Scotland!L9/Scotland!R9</f>
        <v>0.93005733497433429</v>
      </c>
      <c r="L9" s="9">
        <f>Scotland!L10/Scotland!R10</f>
        <v>0.93039067272196108</v>
      </c>
      <c r="M9" s="9">
        <f>Scotland!L11/Scotland!R11</f>
        <v>0.93355164089203335</v>
      </c>
      <c r="N9" s="9">
        <f>Scotland!L12/Scotland!R12</f>
        <v>0.93713033953997804</v>
      </c>
      <c r="O9" s="9">
        <f>Scotland!L13/Scotland!R13</f>
        <v>0.94151893104772688</v>
      </c>
      <c r="Q9" s="9">
        <f>Scotland!K2/Scotland!R2</f>
        <v>0.86526516961299571</v>
      </c>
      <c r="R9" s="9">
        <f>Scotland!K3/Scotland!R3</f>
        <v>0.88480485032209166</v>
      </c>
      <c r="S9" s="9">
        <f>Scotland!K4/Scotland!R4</f>
        <v>0.89588859416445621</v>
      </c>
      <c r="T9" s="9">
        <f>Scotland!K5/Scotland!R5</f>
        <v>0.87256241460688111</v>
      </c>
      <c r="U9" s="9"/>
    </row>
    <row r="10" spans="2:21" x14ac:dyDescent="0.25">
      <c r="B10" s="3" t="s">
        <v>48</v>
      </c>
      <c r="D10" s="9">
        <f>Sweden!L2/Sweden!R2</f>
        <v>0.93952165209145511</v>
      </c>
      <c r="E10" s="9">
        <f>Sweden!L3/Sweden!R3</f>
        <v>0.94696599967463801</v>
      </c>
      <c r="F10" s="9">
        <f>Sweden!L4/Sweden!R4</f>
        <v>0.94354381990655534</v>
      </c>
      <c r="G10" s="9">
        <f>Sweden!L5/Sweden!R5</f>
        <v>0.92580123186136343</v>
      </c>
      <c r="H10" s="9">
        <f>Sweden!L6/Sweden!R6</f>
        <v>0.92713092151294396</v>
      </c>
      <c r="I10" s="9">
        <f>Sweden!L7/Sweden!R7</f>
        <v>0.93134043134043132</v>
      </c>
      <c r="J10" s="9">
        <f>Sweden!L8/Sweden!R8</f>
        <v>0.92371826419245573</v>
      </c>
      <c r="K10" s="9">
        <f>Sweden!L9/Sweden!R9</f>
        <v>0.92257365083767195</v>
      </c>
      <c r="L10" s="9">
        <f>Sweden!L10/Sweden!R10</f>
        <v>0.91985563638414258</v>
      </c>
      <c r="M10" s="9">
        <f>Sweden!L11/Sweden!R11</f>
        <v>0.91521792360430954</v>
      </c>
      <c r="N10" s="9">
        <f>Sweden!L12/Sweden!R12</f>
        <v>0.91324321023607991</v>
      </c>
      <c r="O10" s="9">
        <f>Sweden!L13/Sweden!R13</f>
        <v>0.91452372012608818</v>
      </c>
      <c r="Q10" s="9">
        <f>Sweden!K2/Sweden!R2</f>
        <v>0.87208934780318192</v>
      </c>
      <c r="R10" s="9">
        <f>Sweden!K3/Sweden!R3</f>
        <v>0.8787484409739168</v>
      </c>
      <c r="S10" s="9">
        <f>Sweden!K4/Sweden!R4</f>
        <v>0.88248619566756337</v>
      </c>
      <c r="T10" s="9">
        <f>Sweden!K5/Sweden!R5</f>
        <v>0.86948011274663328</v>
      </c>
      <c r="U10" s="9"/>
    </row>
    <row r="11" spans="2:21" x14ac:dyDescent="0.25">
      <c r="B11" s="3" t="s">
        <v>49</v>
      </c>
      <c r="D11" s="9">
        <f>Portugal!L2/Portugal!R2</f>
        <v>0.89051399916422902</v>
      </c>
      <c r="E11" s="9">
        <f>Portugal!L3/Portugal!R3</f>
        <v>0.92270037261635129</v>
      </c>
      <c r="F11" s="9">
        <f>Portugal!L4/Portugal!R4</f>
        <v>0.93462820698651983</v>
      </c>
      <c r="G11" s="9">
        <f>Portugal!L5/Portugal!R5</f>
        <v>0.92886725277919058</v>
      </c>
      <c r="H11" s="9">
        <f>Portugal!L6/Portugal!R6</f>
        <v>0.93545046599930959</v>
      </c>
      <c r="I11" s="9">
        <f>Portugal!L7/Portugal!R7</f>
        <v>0.94392995453780093</v>
      </c>
      <c r="J11" s="9">
        <f>Portugal!L8/Portugal!R8</f>
        <v>0.94443315725314914</v>
      </c>
      <c r="K11" s="9">
        <f>Portugal!L9/Portugal!R9</f>
        <v>0.95464732560396703</v>
      </c>
      <c r="L11" s="9">
        <f>Portugal!L10/Portugal!R10</f>
        <v>0.95735941471882946</v>
      </c>
      <c r="M11" s="9">
        <f>Portugal!L11/Portugal!R11</f>
        <v>0.95909898406706273</v>
      </c>
      <c r="N11" s="9">
        <f>Portugal!L12/Portugal!R12</f>
        <v>0.96424643159664714</v>
      </c>
      <c r="O11" s="9">
        <f>Portugal!L13/Portugal!R13</f>
        <v>0.96769737911182296</v>
      </c>
      <c r="Q11" s="9">
        <f>Portugal!K2/Portugal!R2</f>
        <v>0.99540325950689512</v>
      </c>
      <c r="R11" s="9">
        <f>Portugal!K3/Portugal!R3</f>
        <v>0.97355154526192733</v>
      </c>
      <c r="S11" s="9">
        <f>Portugal!K4/Portugal!R4</f>
        <v>0.98173648354834031</v>
      </c>
      <c r="T11" s="9"/>
      <c r="U11" s="9"/>
    </row>
    <row r="12" spans="2:21" x14ac:dyDescent="0.25">
      <c r="B12" s="3" t="s">
        <v>50</v>
      </c>
      <c r="D12" s="9">
        <f>Spain!L2/Spain!R2</f>
        <v>0.89727137209151597</v>
      </c>
      <c r="E12" s="9">
        <f>Spain!L3/Spain!R3</f>
        <v>0.90417998693754087</v>
      </c>
      <c r="F12" s="9">
        <f>Spain!L4/Spain!R4</f>
        <v>0.91272353310860999</v>
      </c>
      <c r="G12" s="9">
        <f>Spain!L5/Spain!R5</f>
        <v>0.90536136549292745</v>
      </c>
      <c r="H12" s="9">
        <f>Spain!L6/Spain!R6</f>
        <v>0.90573661035288</v>
      </c>
      <c r="I12" s="9">
        <f>Spain!L7/Spain!R7</f>
        <v>0.91410413634227683</v>
      </c>
      <c r="J12" s="9">
        <f>Spain!L8/Spain!R8</f>
        <v>0.91494964315384952</v>
      </c>
      <c r="K12" s="9">
        <f>Spain!L9/Spain!R9</f>
        <v>0.91843099191863775</v>
      </c>
      <c r="L12" s="9">
        <f>Spain!L10/Spain!R10</f>
        <v>0.91733943174356836</v>
      </c>
      <c r="M12" s="9">
        <f>Spain!L11/Spain!R11</f>
        <v>0.9134871842743979</v>
      </c>
      <c r="N12" s="9">
        <f>Spain!L12/Spain!R12</f>
        <v>0.91759165417503652</v>
      </c>
      <c r="O12" s="9">
        <f>Spain!L13/Spain!R13</f>
        <v>0.9195672716426897</v>
      </c>
      <c r="Q12" s="9">
        <f>Spain!K2/Spain!R2</f>
        <v>0.87526735368461983</v>
      </c>
      <c r="R12" s="9">
        <f>Spain!K3/Spain!R3</f>
        <v>0.8878691004090612</v>
      </c>
      <c r="S12" s="9">
        <f>Spain!K4/Spain!R4</f>
        <v>0.89472661829400679</v>
      </c>
      <c r="T12" s="9">
        <f>Spain!K5/Spain!R5</f>
        <v>0.88948794015219912</v>
      </c>
      <c r="U12" s="9"/>
    </row>
    <row r="13" spans="2:21" x14ac:dyDescent="0.25">
      <c r="B13" s="3" t="s">
        <v>51</v>
      </c>
      <c r="D13" s="9">
        <f>Netherlands!L2/Netherlands!R2</f>
        <v>0.99340425531914889</v>
      </c>
      <c r="E13" s="9">
        <f>Netherlands!L3/Netherlands!R3</f>
        <v>1.0017244611059044</v>
      </c>
      <c r="F13" s="9">
        <f>Netherlands!L4/Netherlands!R4</f>
        <v>0.99720096108592804</v>
      </c>
      <c r="G13" s="9">
        <f>Netherlands!L5/Netherlands!R5</f>
        <v>0.98709653428528932</v>
      </c>
      <c r="H13" s="9">
        <f>Netherlands!L6/Netherlands!R6</f>
        <v>0.98678556713167342</v>
      </c>
      <c r="I13" s="9">
        <f>Netherlands!L7/Netherlands!R7</f>
        <v>0.98736657619609802</v>
      </c>
      <c r="J13" s="9">
        <f>Netherlands!L8/Netherlands!R8</f>
        <v>0.98605630908343611</v>
      </c>
      <c r="K13" s="9">
        <f>Netherlands!L9/Netherlands!R9</f>
        <v>0.98669506945369012</v>
      </c>
      <c r="L13" s="9">
        <f>Netherlands!L10/Netherlands!R10</f>
        <v>0.99094046591889562</v>
      </c>
      <c r="M13" s="9">
        <f>Netherlands!L11/Netherlands!R11</f>
        <v>0.9904942832014072</v>
      </c>
      <c r="N13" s="9">
        <f>Netherlands!L12/Netherlands!R12</f>
        <v>0.98610710785726641</v>
      </c>
      <c r="O13" s="9">
        <f>Netherlands!L13/Netherlands!R13</f>
        <v>0.98356317774634605</v>
      </c>
      <c r="Q13" s="9">
        <f>Netherlands!K2/Netherlands!R2</f>
        <v>0.93446808510638302</v>
      </c>
      <c r="R13" s="9">
        <f>Netherlands!K3/Netherlands!R3</f>
        <v>0.94972820993439555</v>
      </c>
      <c r="S13" s="9">
        <f>Netherlands!K4/Netherlands!R4</f>
        <v>0.96611428996061532</v>
      </c>
      <c r="T13" s="9">
        <f>Netherlands!K5/Netherlands!R5</f>
        <v>0.963409192324855</v>
      </c>
      <c r="U13" s="9"/>
    </row>
    <row r="14" spans="2:21" x14ac:dyDescent="0.25">
      <c r="B14" s="3" t="s">
        <v>52</v>
      </c>
      <c r="D14" s="9">
        <f>Belgium!L2/Belgium!R2</f>
        <v>0.96723325824288342</v>
      </c>
      <c r="E14" s="9">
        <f>Belgium!L3/Belgium!R3</f>
        <v>0.99869451697127942</v>
      </c>
      <c r="F14" s="9">
        <f>Belgium!L4/Belgium!R4</f>
        <v>0.99960728311317382</v>
      </c>
      <c r="G14" s="9">
        <f>Belgium!L5/Belgium!R5</f>
        <v>0.9915005861664713</v>
      </c>
      <c r="H14" s="9">
        <f>Belgium!L6/Belgium!R6</f>
        <v>0.99025755407793958</v>
      </c>
      <c r="I14" s="9">
        <f>Belgium!L7/Belgium!R7</f>
        <v>0.98915828554496177</v>
      </c>
      <c r="J14" s="9">
        <f>Belgium!L8/Belgium!R8</f>
        <v>0.97959902544984878</v>
      </c>
      <c r="K14" s="9">
        <f>Belgium!L9/Belgium!R9</f>
        <v>0.97722488038277511</v>
      </c>
      <c r="L14" s="9">
        <f>Belgium!L10/Belgium!R10</f>
        <v>0.97747732445561708</v>
      </c>
      <c r="M14" s="9">
        <f>Belgium!L11/Belgium!R11</f>
        <v>0.97243018660923797</v>
      </c>
      <c r="N14" s="9">
        <f>Belgium!L12/Belgium!R12</f>
        <v>0.96865885838618582</v>
      </c>
      <c r="O14" s="9">
        <f>Belgium!L13/Belgium!R13</f>
        <v>0.96428692699490659</v>
      </c>
      <c r="Q14" s="9">
        <f>Belgium!K2/Belgium!R2</f>
        <v>0.94245340978906411</v>
      </c>
      <c r="R14" s="9">
        <f>Belgium!K3/Belgium!R3</f>
        <v>0.9642624020887729</v>
      </c>
      <c r="S14" s="9">
        <f>Belgium!K4/Belgium!R4</f>
        <v>0.9703320242770439</v>
      </c>
      <c r="T14" s="9">
        <f>Belgium!K5/Belgium!R5</f>
        <v>0.96283171693488223</v>
      </c>
      <c r="U14" s="9"/>
    </row>
    <row r="15" spans="2:21" x14ac:dyDescent="0.25">
      <c r="B15" s="3" t="s">
        <v>53</v>
      </c>
      <c r="D15" s="9">
        <f>Norway!L2/Norway!R2</f>
        <v>0.95880806310254163</v>
      </c>
      <c r="E15" s="9">
        <f>Norway!L3/Norway!R3</f>
        <v>0.95844625112917792</v>
      </c>
      <c r="F15" s="9">
        <f>Norway!L4/Norway!R4</f>
        <v>0.96711899791231737</v>
      </c>
      <c r="G15" s="9">
        <f>Norway!L5/Norway!R5</f>
        <v>0.95767547504293393</v>
      </c>
      <c r="H15" s="9">
        <f>Norway!L6/Norway!R6</f>
        <v>0.94807341045490123</v>
      </c>
      <c r="I15" s="9">
        <f>Norway!L7/Norway!R7</f>
        <v>0.94533739037050291</v>
      </c>
      <c r="J15" s="9">
        <f>Norway!L8/Norway!R8</f>
        <v>0.94330756404426253</v>
      </c>
      <c r="K15" s="9">
        <f>Norway!L9/Norway!R9</f>
        <v>0.93937802059256148</v>
      </c>
      <c r="L15" s="9">
        <f>Norway!L10/Norway!R10</f>
        <v>0.94182676576450242</v>
      </c>
      <c r="M15" s="9">
        <f>Norway!L11/Norway!R11</f>
        <v>0.94358161648177497</v>
      </c>
      <c r="N15" s="9">
        <f>Norway!L12/Norway!R12</f>
        <v>0.94102854023705551</v>
      </c>
      <c r="O15" s="9">
        <f>Norway!L13/Norway!R13</f>
        <v>0.93978592162554431</v>
      </c>
      <c r="Q15" s="9"/>
      <c r="R15" s="9"/>
      <c r="S15" s="9"/>
      <c r="T15" s="9"/>
      <c r="U15" s="9"/>
    </row>
    <row r="16" spans="2:21" x14ac:dyDescent="0.25">
      <c r="B16" s="3" t="s">
        <v>54</v>
      </c>
      <c r="D16" s="9">
        <f>Israel!L2/Israel!R2</f>
        <v>0.97249065842030669</v>
      </c>
      <c r="E16" s="9">
        <f>Israel!L3/Israel!R3</f>
        <v>0.97887951724610844</v>
      </c>
      <c r="F16" s="9">
        <f>Israel!L4/Israel!R4</f>
        <v>0.99593144831348301</v>
      </c>
      <c r="G16" s="9">
        <f>Israel!L5/Israel!R5</f>
        <v>0.99122162826840643</v>
      </c>
      <c r="H16" s="9">
        <f>Israel!L6/Israel!R6</f>
        <v>0.99382513661202188</v>
      </c>
      <c r="I16" s="9">
        <f>Israel!L7/Israel!R7</f>
        <v>0.99523804111877623</v>
      </c>
      <c r="J16" s="9">
        <f>Israel!L8/Israel!R8</f>
        <v>0.99537121862313038</v>
      </c>
      <c r="K16" s="9">
        <f>Israel!L9/Israel!R9</f>
        <v>0.99709678226701259</v>
      </c>
      <c r="L16" s="9">
        <f>Israel!L10/Israel!R10</f>
        <v>0.99311041772702802</v>
      </c>
      <c r="M16" s="9">
        <f>Israel!L11/Israel!R11</f>
        <v>0.98787233063025737</v>
      </c>
      <c r="N16" s="9">
        <f>Israel!L12/Israel!R12</f>
        <v>0.98605088864535184</v>
      </c>
      <c r="O16" s="9">
        <f>Israel!L13/Israel!R13</f>
        <v>0.98704587036069003</v>
      </c>
      <c r="Q16" s="9">
        <f>Israel!K2/Israel!R2</f>
        <v>0.99452390155907744</v>
      </c>
      <c r="R16" s="9">
        <f>Israel!K3/Israel!R3</f>
        <v>0.99290269491874095</v>
      </c>
      <c r="S16" s="9">
        <f>Israel!K4/Israel!R4</f>
        <v>0.98518047095190475</v>
      </c>
      <c r="T16" s="9"/>
      <c r="U16" s="9"/>
    </row>
    <row r="17" spans="2:21" x14ac:dyDescent="0.25">
      <c r="B17" s="3" t="s">
        <v>55</v>
      </c>
      <c r="D17" s="9">
        <f>Italy!L2/Italy!R2</f>
        <v>0.88331923486233521</v>
      </c>
      <c r="E17" s="9">
        <f>Italy!L3/Italy!R3</f>
        <v>0.90552775617415293</v>
      </c>
      <c r="F17" s="9">
        <f>Italy!L4/Italy!R4</f>
        <v>0.91334675249616359</v>
      </c>
      <c r="G17" s="9">
        <f>Italy!L5/Italy!R5</f>
        <v>0.90288930638465503</v>
      </c>
      <c r="H17" s="9">
        <f>Italy!L6/Italy!R6</f>
        <v>0.90604148207084867</v>
      </c>
      <c r="I17" s="9">
        <f>Italy!L7/Italy!R7</f>
        <v>0.91544872629649299</v>
      </c>
      <c r="J17" s="9">
        <f>Italy!L8/Italy!R8</f>
        <v>0.92171818377411507</v>
      </c>
      <c r="K17" s="9">
        <f>Italy!L9/Italy!R9</f>
        <v>0.92815120380197902</v>
      </c>
      <c r="L17" s="9">
        <f>Italy!L10/Italy!R10</f>
        <v>0.92689853681938117</v>
      </c>
      <c r="M17" s="9">
        <f>Italy!L11/Italy!R11</f>
        <v>0.92404385742635142</v>
      </c>
      <c r="N17" s="9">
        <f>Italy!L12/Italy!R12</f>
        <v>0.92820688190094247</v>
      </c>
      <c r="O17" s="9">
        <f>Italy!L13/Italy!R13</f>
        <v>0.93457022881138063</v>
      </c>
      <c r="Q17" s="9">
        <f>Italy!K2/Italy!R2</f>
        <v>0.90367560782601575</v>
      </c>
      <c r="R17" s="9">
        <f>Italy!K3/Italy!R3</f>
        <v>0.90551308201388181</v>
      </c>
      <c r="S17" s="9">
        <f>Italy!K4/Italy!R4</f>
        <v>0.90665045738087169</v>
      </c>
      <c r="T17" s="9"/>
      <c r="U17" s="9"/>
    </row>
    <row r="18" spans="2:21" x14ac:dyDescent="0.25">
      <c r="B18" s="3" t="s">
        <v>56</v>
      </c>
      <c r="D18" s="9">
        <f>Denmark!L2/Denmark!R2</f>
        <v>0.98845452704071302</v>
      </c>
      <c r="E18" s="9">
        <f>Denmark!L3/Denmark!R3</f>
        <v>0.97653596789132446</v>
      </c>
      <c r="F18" s="9">
        <f>Denmark!L4/Denmark!R4</f>
        <v>0.97569965870307163</v>
      </c>
      <c r="G18" s="9">
        <f>Denmark!L5/Denmark!R5</f>
        <v>0.96440860767294956</v>
      </c>
      <c r="H18" s="9">
        <f>Denmark!L6/Denmark!R6</f>
        <v>0.96476325950010156</v>
      </c>
      <c r="I18" s="9">
        <f>Denmark!L7/Denmark!R7</f>
        <v>0.96430244228839079</v>
      </c>
      <c r="J18" s="9">
        <f>Denmark!L8/Denmark!R8</f>
        <v>0.96131212163874424</v>
      </c>
      <c r="K18" s="9">
        <f>Denmark!L9/Denmark!R9</f>
        <v>0.95776186430392041</v>
      </c>
      <c r="L18" s="9">
        <f>Denmark!L10/Denmark!R10</f>
        <v>0.95922501670222626</v>
      </c>
      <c r="M18" s="9">
        <f>Denmark!L11/Denmark!R11</f>
        <v>0.95584108984654681</v>
      </c>
      <c r="N18" s="9">
        <f>Denmark!L12/Denmark!R12</f>
        <v>0.95392177664615607</v>
      </c>
      <c r="O18" s="9">
        <f>Denmark!L13/Denmark!R13</f>
        <v>0.95167516328159352</v>
      </c>
      <c r="Q18" s="9">
        <f>Denmark!K2/Denmark!R2</f>
        <v>0.95888191209236373</v>
      </c>
      <c r="R18" s="9">
        <f>Denmark!K3/Denmark!R3</f>
        <v>0.94123700730678195</v>
      </c>
      <c r="S18" s="9">
        <f>Denmark!K4/Denmark!R4</f>
        <v>0.95324232081911264</v>
      </c>
      <c r="T18" s="9"/>
      <c r="U18" s="9"/>
    </row>
    <row r="19" spans="2:21" x14ac:dyDescent="0.25">
      <c r="B19" s="3" t="s">
        <v>57</v>
      </c>
      <c r="D19" s="9">
        <f>Finland!L2/Finland!R2</f>
        <v>0.9982495623905977</v>
      </c>
      <c r="E19" s="9">
        <f>Finland!L3/Finland!R3</f>
        <v>0.96126533247256296</v>
      </c>
      <c r="F19" s="9">
        <f>Finland!L4/Finland!R4</f>
        <v>0.94504650567454562</v>
      </c>
      <c r="G19" s="9">
        <f>Finland!L5/Finland!R5</f>
        <v>0.92768016297428058</v>
      </c>
      <c r="H19" s="9">
        <f>Finland!L6/Finland!R6</f>
        <v>0.92649210433378737</v>
      </c>
      <c r="I19" s="9">
        <f>Finland!L7/Finland!R7</f>
        <v>0.93251508042895437</v>
      </c>
      <c r="J19" s="9">
        <f>Finland!L8/Finland!R8</f>
        <v>0.9362141382501602</v>
      </c>
      <c r="K19" s="9">
        <f>Finland!L9/Finland!R9</f>
        <v>0.93601479426722145</v>
      </c>
      <c r="L19" s="9">
        <f>Finland!L10/Finland!R10</f>
        <v>0.94187804006705322</v>
      </c>
      <c r="M19" s="9">
        <f>Finland!L11/Finland!R11</f>
        <v>0.94568777292576423</v>
      </c>
      <c r="N19" s="9">
        <f>Finland!L12/Finland!R12</f>
        <v>0.94416554982622725</v>
      </c>
      <c r="O19" s="9">
        <f>Finland!L13/Finland!R13</f>
        <v>0.94442692897828784</v>
      </c>
      <c r="Q19" s="9">
        <f>Finland!K2/Finland!R2</f>
        <v>0.88372093023255816</v>
      </c>
      <c r="R19" s="9">
        <f>Finland!K3/Finland!R3</f>
        <v>0.87475790832795353</v>
      </c>
      <c r="S19" s="9">
        <f>Finland!K4/Finland!R4</f>
        <v>0.88983701681030802</v>
      </c>
      <c r="T19" s="9">
        <f>Finland!K5/Finland!R5</f>
        <v>0.87846956964604028</v>
      </c>
      <c r="U19" s="9"/>
    </row>
    <row r="20" spans="2:21" x14ac:dyDescent="0.25">
      <c r="B20" s="3" t="s">
        <v>61</v>
      </c>
      <c r="D20" s="9">
        <f>Poland!L2/Poland!R2</f>
        <v>0.73590504451038574</v>
      </c>
      <c r="E20" s="9">
        <f>Poland!L3/Poland!R3</f>
        <v>0.77258064516129032</v>
      </c>
      <c r="F20" s="9">
        <f>Poland!L4/Poland!R4</f>
        <v>0.81938325991189431</v>
      </c>
      <c r="G20" s="9">
        <f>Poland!L5/Poland!R5</f>
        <v>0.80325203252032518</v>
      </c>
      <c r="H20" s="9">
        <f>Poland!L6/Poland!R6</f>
        <v>0.82066276803118909</v>
      </c>
      <c r="I20" s="9">
        <f>Poland!L7/Poland!R7</f>
        <v>0.84256719692814042</v>
      </c>
      <c r="J20" s="9">
        <f>Poland!L8/Poland!R8</f>
        <v>0.82079343365253077</v>
      </c>
      <c r="K20" s="9">
        <f>Poland!L9/Poland!R9</f>
        <v>0.82495049504950491</v>
      </c>
      <c r="L20" s="9">
        <f>Poland!L10/Poland!R10</f>
        <v>0.82225332400279916</v>
      </c>
      <c r="M20" s="9">
        <f>Poland!L11/Poland!R11</f>
        <v>0.81367628607277287</v>
      </c>
      <c r="N20" s="9">
        <f>Poland!L12/Poland!R12</f>
        <v>0.81540236515719644</v>
      </c>
      <c r="O20" s="9">
        <f>Poland!L13/Poland!R13</f>
        <v>0.81333333333333335</v>
      </c>
      <c r="Q20" s="9">
        <f>Poland!K2/Poland!R2</f>
        <v>0.75667655786350152</v>
      </c>
      <c r="R20" s="9">
        <f>Poland!K3/Poland!R3</f>
        <v>0.75806451612903225</v>
      </c>
      <c r="S20" s="9">
        <f>Poland!K4/Poland!R4</f>
        <v>0.7874449339207048</v>
      </c>
      <c r="T20" s="9"/>
      <c r="U20" s="9"/>
    </row>
    <row r="21" spans="2:21" x14ac:dyDescent="0.25">
      <c r="B21" s="3" t="s">
        <v>69</v>
      </c>
      <c r="D21" s="9">
        <f>Estonia!L2/Estonia!R2</f>
        <v>0.85538752362948955</v>
      </c>
      <c r="E21" s="9">
        <f>Estonia!L3/Estonia!R3</f>
        <v>0.85382381413359143</v>
      </c>
      <c r="F21" s="9">
        <f>Estonia!L4/Estonia!R4</f>
        <v>0.8848580441640379</v>
      </c>
      <c r="G21" s="9">
        <f>Estonia!L5/Estonia!R5</f>
        <v>0.87349255143059823</v>
      </c>
      <c r="H21" s="9">
        <f>Estonia!L6/Estonia!R6</f>
        <v>0.88680645759881238</v>
      </c>
      <c r="I21" s="9">
        <f>Estonia!L7/Estonia!R7</f>
        <v>0.88905891354246369</v>
      </c>
      <c r="J21" s="9">
        <f>Estonia!L8/Estonia!R8</f>
        <v>0.87771634306287771</v>
      </c>
      <c r="K21" s="9">
        <f>Estonia!L9/Estonia!R9</f>
        <v>0.87802730074856894</v>
      </c>
      <c r="L21" s="9">
        <f>Estonia!L10/Estonia!R10</f>
        <v>0.8750608627909241</v>
      </c>
      <c r="M21" s="9">
        <f>Estonia!L11/Estonia!R11</f>
        <v>0.87239263803680978</v>
      </c>
      <c r="N21" s="9">
        <f>Estonia!L12/Estonia!R12</f>
        <v>0.86273257206739595</v>
      </c>
      <c r="O21" s="9">
        <f>Estonia!L13/Estonia!R13</f>
        <v>0.85703720139042971</v>
      </c>
      <c r="Q21" s="9">
        <f>Estonia!K2/Estonia!R2</f>
        <v>0.8412098298676749</v>
      </c>
      <c r="R21" s="9">
        <f>Estonia!K3/Estonia!R3</f>
        <v>0.80880929332042595</v>
      </c>
      <c r="S21" s="9">
        <f>Estonia!K4/Estonia!R4</f>
        <v>0.83533123028391165</v>
      </c>
      <c r="T21" s="9">
        <f>Estonia!K5/Estonia!R5</f>
        <v>0.80491842043036177</v>
      </c>
      <c r="U21" s="9"/>
    </row>
    <row r="22" spans="2:21" x14ac:dyDescent="0.25">
      <c r="B22" s="3" t="s">
        <v>75</v>
      </c>
      <c r="D22" s="9">
        <f>Latvia!L2/Latvia!R2</f>
        <v>0.906498673740053</v>
      </c>
      <c r="E22" s="9">
        <f>Latvia!L3/Latvia!R3</f>
        <v>0.92084063047285469</v>
      </c>
      <c r="F22" s="9">
        <f>Latvia!L4/Latvia!R4</f>
        <v>0.9241598546775659</v>
      </c>
      <c r="G22" s="9">
        <f>Latvia!L5/Latvia!R5</f>
        <v>0.904121110176619</v>
      </c>
      <c r="H22" s="9">
        <f>Latvia!L6/Latvia!R6</f>
        <v>0.90705128205128205</v>
      </c>
      <c r="I22" s="9">
        <f>Latvia!L7/Latvia!R7</f>
        <v>0.91024936834010761</v>
      </c>
      <c r="J22" s="9">
        <f>Latvia!L8/Latvia!R8</f>
        <v>0.89305058294317452</v>
      </c>
      <c r="K22" s="9">
        <f>Latvia!L9/Latvia!R9</f>
        <v>0.87984158415841585</v>
      </c>
      <c r="L22" s="9">
        <f>Latvia!L10/Latvia!R10</f>
        <v>0.88260503020935788</v>
      </c>
      <c r="M22" s="9">
        <f>Latvia!L11/Latvia!R11</f>
        <v>0.87260985184247186</v>
      </c>
      <c r="N22" s="9">
        <f>Latvia!L12/Latvia!R12</f>
        <v>0.86149118738404451</v>
      </c>
      <c r="O22" s="9">
        <f>Latvia!L13/Latvia!R13</f>
        <v>0.8492494410731396</v>
      </c>
      <c r="Q22" s="9">
        <f>Latvia!K2/Latvia!R2</f>
        <v>0.75596816976127323</v>
      </c>
      <c r="R22" s="9">
        <f>Latvia!K3/Latvia!R3</f>
        <v>0.75691768826619965</v>
      </c>
      <c r="S22" s="9">
        <f>Latvia!K4/Latvia!R4</f>
        <v>0.7767938237965486</v>
      </c>
      <c r="T22" s="9">
        <f>Latvia!K5/Latvia!R5</f>
        <v>0.76837678721614799</v>
      </c>
      <c r="U22" s="9"/>
    </row>
    <row r="23" spans="2:21" x14ac:dyDescent="0.25">
      <c r="B23" s="3" t="s">
        <v>73</v>
      </c>
      <c r="D23" s="9">
        <f>Lithuania!L2/Lithuania!R2</f>
        <v>0.66298586572438167</v>
      </c>
      <c r="E23" s="9">
        <f>Lithuania!L3/Lithuania!R3</f>
        <v>0.72996963326325626</v>
      </c>
      <c r="F23" s="9">
        <f>Lithuania!L4/Lithuania!R4</f>
        <v>0.75547389373755935</v>
      </c>
      <c r="G23" s="9">
        <f>Lithuania!L5/Lithuania!R5</f>
        <v>0.76254826254826258</v>
      </c>
      <c r="H23" s="9">
        <f>Lithuania!L6/Lithuania!R6</f>
        <v>0.78370410077727148</v>
      </c>
      <c r="I23" s="9">
        <f>Lithuania!L7/Lithuania!R7</f>
        <v>0.79923405508911471</v>
      </c>
      <c r="J23" s="9">
        <f>Lithuania!L8/Lithuania!R8</f>
        <v>0.79109147800478552</v>
      </c>
      <c r="K23" s="9">
        <f>Lithuania!L9/Lithuania!R9</f>
        <v>0.79887437612827861</v>
      </c>
      <c r="L23" s="9">
        <f>Lithuania!L10/Lithuania!R10</f>
        <v>0.79383952813406988</v>
      </c>
      <c r="M23" s="9">
        <f>Lithuania!L11/Lithuania!R11</f>
        <v>0.79594949580544017</v>
      </c>
      <c r="N23" s="9">
        <f>Lithuania!L12/Lithuania!R12</f>
        <v>0.79332477535301671</v>
      </c>
      <c r="O23" s="9">
        <f>Lithuania!L13/Lithuania!R13</f>
        <v>0.80155514182455367</v>
      </c>
      <c r="Q23" s="9">
        <f>Lithuania!K2/Lithuania!R2</f>
        <v>0.67712014134275622</v>
      </c>
      <c r="R23" s="9">
        <f>Lithuania!K3/Lithuania!R3</f>
        <v>0.71548703573931327</v>
      </c>
      <c r="S23" s="9">
        <f>Lithuania!K4/Lithuania!R4</f>
        <v>0.7369468687796662</v>
      </c>
      <c r="T23" s="9">
        <f>Lithuania!K5/Lithuania!R5</f>
        <v>0.71394503747444926</v>
      </c>
      <c r="U23" s="9">
        <f>Lithuania!K6/Lithuania!R6</f>
        <v>0.73072455999285268</v>
      </c>
    </row>
    <row r="24" spans="2:21" x14ac:dyDescent="0.25">
      <c r="B24" s="3" t="s">
        <v>84</v>
      </c>
      <c r="D24" s="9">
        <f>Romania!L2/Romania!R2</f>
        <v>0.80282168961414246</v>
      </c>
      <c r="E24" s="9">
        <f>Romania!L3/Romania!R3</f>
        <v>0.7780705431462962</v>
      </c>
      <c r="F24" s="9">
        <f>Romania!L4/Romania!R4</f>
        <v>0.78201195219123509</v>
      </c>
      <c r="G24" s="9">
        <f>Romania!L5/Romania!R5</f>
        <v>0.76504715763255016</v>
      </c>
      <c r="H24" s="9">
        <f>Romania!L6/Romania!R6</f>
        <v>0.76796604729127282</v>
      </c>
      <c r="I24" s="9">
        <f>Romania!L7/Romania!R7</f>
        <v>0.77007730875612068</v>
      </c>
      <c r="J24" s="9">
        <f>Romania!L8/Romania!R8</f>
        <v>0.76847491988751548</v>
      </c>
      <c r="K24" s="9">
        <f>Romania!L9/Romania!R9</f>
        <v>0.79010623608645414</v>
      </c>
      <c r="L24" s="9">
        <f>Romania!L10/Romania!R10</f>
        <v>0.8005608261685937</v>
      </c>
      <c r="M24" s="9">
        <f>Romania!L11/Romania!R11</f>
        <v>0.80207126985798116</v>
      </c>
      <c r="N24" s="9">
        <f>Romania!L12/Romania!R12</f>
        <v>0.79894993475028075</v>
      </c>
      <c r="O24" s="9">
        <f>Romania!L13/Romania!R13</f>
        <v>0.79763668726178161</v>
      </c>
      <c r="Q24" s="9">
        <f>Romania!K2/Romania!R2</f>
        <v>0.78650348461669217</v>
      </c>
      <c r="R24" s="9">
        <f>Romania!K3/Romania!R3</f>
        <v>0.75444637403437331</v>
      </c>
      <c r="S24" s="9">
        <f>Romania!K4/Romania!R4</f>
        <v>0.74768924302788842</v>
      </c>
      <c r="T24" s="9"/>
      <c r="U24" s="9"/>
    </row>
    <row r="25" spans="2:21" x14ac:dyDescent="0.25">
      <c r="B25" s="3" t="s">
        <v>98</v>
      </c>
      <c r="D25" s="9">
        <f>Slovenia!L2/Slovenia!R2</f>
        <v>0.89852398523985244</v>
      </c>
      <c r="E25" s="9">
        <f>Slovenia!L3/Slovenia!R3</f>
        <v>0.91714189869171414</v>
      </c>
      <c r="F25" s="9">
        <f>Slovenia!L4/Slovenia!R4</f>
        <v>0.9001095290251917</v>
      </c>
      <c r="G25" s="9">
        <f>Slovenia!L5/Slovenia!R5</f>
        <v>0.88248772504091655</v>
      </c>
      <c r="H25" s="9">
        <f>Slovenia!L6/Slovenia!R6</f>
        <v>0.88954533778576927</v>
      </c>
      <c r="I25" s="9">
        <f>Slovenia!L7/Slovenia!R7</f>
        <v>0.89204967625517462</v>
      </c>
      <c r="J25" s="9">
        <f>Slovenia!L8/Slovenia!R8</f>
        <v>0.89561959139976799</v>
      </c>
      <c r="K25" s="9">
        <f>Slovenia!L9/Slovenia!R9</f>
        <v>0.89629057187017003</v>
      </c>
      <c r="L25" s="9">
        <f>Slovenia!L10/Slovenia!R10</f>
        <v>0.89976068376068374</v>
      </c>
      <c r="M25" s="9">
        <f>Slovenia!L11/Slovenia!R11</f>
        <v>0.90003064664419241</v>
      </c>
      <c r="N25" s="9">
        <f>Slovenia!L12/Slovenia!R12</f>
        <v>0.89655945309873364</v>
      </c>
      <c r="O25" s="9">
        <f>Slovenia!L13/Slovenia!R13</f>
        <v>0.89848923841059603</v>
      </c>
      <c r="Q25" s="9">
        <f>Slovenia!K2/Slovenia!R2</f>
        <v>0.83579335793357934</v>
      </c>
      <c r="R25" s="9">
        <f>Slovenia!K3/Slovenia!R3</f>
        <v>0.90171083529017104</v>
      </c>
      <c r="S25" s="9">
        <f>Slovenia!K4/Slovenia!R4</f>
        <v>0.87294633077765604</v>
      </c>
      <c r="T25" s="9">
        <f>Slovenia!K5/Slovenia!R5</f>
        <v>0.85973813420621936</v>
      </c>
      <c r="U25" s="9"/>
    </row>
    <row r="26" spans="2:21" x14ac:dyDescent="0.25">
      <c r="B26" s="3" t="s">
        <v>100</v>
      </c>
      <c r="D26" s="9">
        <f>Czech!L2/Czech!R2</f>
        <v>0.91907824222936763</v>
      </c>
      <c r="E26" s="9">
        <f>Czech!L3/Czech!R3</f>
        <v>0.90857334226389819</v>
      </c>
      <c r="F26" s="9">
        <f>Czech!L4/Czech!R4</f>
        <v>0.90581066696032009</v>
      </c>
      <c r="G26" s="9">
        <f>Czech!L5/Czech!R5</f>
        <v>0.89892756246742922</v>
      </c>
      <c r="H26" s="9">
        <f>Czech!L6/Czech!R6</f>
        <v>0.90559888760944662</v>
      </c>
      <c r="I26" s="9">
        <f>Czech!L7/Czech!R7</f>
        <v>0.91289067403037527</v>
      </c>
      <c r="J26" s="9">
        <f>Czech!L8/Czech!R8</f>
        <v>0.90828156411070304</v>
      </c>
      <c r="K26" s="9">
        <f>Czech!L9/Czech!R9</f>
        <v>0.90535454342779953</v>
      </c>
      <c r="L26" s="9">
        <f>Czech!L10/Czech!R10</f>
        <v>0.90578647106764465</v>
      </c>
      <c r="M26" s="9">
        <f>Czech!L11/Czech!R11</f>
        <v>0.90489196088112023</v>
      </c>
      <c r="N26" s="9">
        <f>Czech!L12/Czech!R12</f>
        <v>0.90264660293254007</v>
      </c>
      <c r="O26" s="9">
        <f>Czech!L13/Czech!R13</f>
        <v>0.90259375751797633</v>
      </c>
      <c r="Q26" s="9">
        <f>Czech!K2/Czech!R2</f>
        <v>0.81468381564844583</v>
      </c>
      <c r="R26" s="9">
        <f>Czech!K3/Czech!R3</f>
        <v>0.79727617771824066</v>
      </c>
      <c r="S26" s="9">
        <f>Czech!K4/Czech!R4</f>
        <v>0.8079506662261865</v>
      </c>
      <c r="T26" s="9"/>
      <c r="U26" s="9"/>
    </row>
    <row r="27" spans="2:21" x14ac:dyDescent="0.25">
      <c r="B27" s="3" t="s">
        <v>102</v>
      </c>
      <c r="D27" s="9">
        <f>Slovakia!L2/Slovakia!R2</f>
        <v>0.91797119599248589</v>
      </c>
      <c r="E27" s="9">
        <f>Slovakia!L3/Slovakia!R3</f>
        <v>0.92453866432337439</v>
      </c>
      <c r="F27" s="9">
        <f>Slovakia!L4/Slovakia!R4</f>
        <v>0.9221078396083795</v>
      </c>
      <c r="G27" s="9">
        <f>Slovakia!L5/Slovakia!R5</f>
        <v>0.92304768111219726</v>
      </c>
      <c r="H27" s="9">
        <f>Slovakia!L6/Slovakia!R6</f>
        <v>0.93517957594115098</v>
      </c>
      <c r="I27" s="9">
        <f>Slovakia!L7/Slovakia!R7</f>
        <v>0.93754022166607076</v>
      </c>
      <c r="J27" s="9">
        <f>Slovakia!L8/Slovakia!R8</f>
        <v>0.9383731478681584</v>
      </c>
      <c r="K27" s="9">
        <f>Slovakia!L9/Slovakia!R9</f>
        <v>0.93654582655684382</v>
      </c>
      <c r="L27" s="9">
        <f>Slovakia!L10/Slovakia!R10</f>
        <v>0.93726723878698159</v>
      </c>
      <c r="M27" s="9">
        <f>Slovakia!L11/Slovakia!R11</f>
        <v>0.93207539319297661</v>
      </c>
      <c r="N27" s="9">
        <f>Slovakia!L12/Slovakia!R12</f>
        <v>0.9285700665484431</v>
      </c>
      <c r="O27" s="9">
        <f>Slovakia!L13/Slovakia!R13</f>
        <v>0.92312546009044061</v>
      </c>
      <c r="Q27" s="9">
        <f>Slovakia!K2/Slovakia!R2</f>
        <v>0.82926320183677726</v>
      </c>
      <c r="R27" s="9">
        <f>Slovakia!K3/Slovakia!R3</f>
        <v>0.84918717047451675</v>
      </c>
      <c r="S27" s="9">
        <f>Slovakia!K4/Slovakia!R4</f>
        <v>0.85602188467352958</v>
      </c>
      <c r="T27" s="9"/>
      <c r="U27" s="9"/>
    </row>
    <row r="28" spans="2:21" x14ac:dyDescent="0.25">
      <c r="B28" s="3" t="s">
        <v>76</v>
      </c>
      <c r="D28" s="9">
        <f>Hungary!L2/Hungary!R2</f>
        <v>0.84518321798020435</v>
      </c>
      <c r="E28" s="9">
        <f>Hungary!L3/Hungary!R3</f>
        <v>0.86316210922368097</v>
      </c>
      <c r="F28" s="9">
        <f>Hungary!L4/Hungary!R4</f>
        <v>0.88551916251067075</v>
      </c>
      <c r="G28" s="9">
        <f>Hungary!L5/Hungary!R5</f>
        <v>0.89689627232310054</v>
      </c>
      <c r="H28" s="9">
        <f>Hungary!L6/Hungary!R6</f>
        <v>0.92763554629680389</v>
      </c>
      <c r="I28" s="9">
        <f>Hungary!L7/Hungary!R7</f>
        <v>0.9500045244774229</v>
      </c>
      <c r="J28" s="9">
        <f>Hungary!L8/Hungary!R8</f>
        <v>0.95878743998170868</v>
      </c>
      <c r="K28" s="9">
        <f>Hungary!L9/Hungary!R9</f>
        <v>0.96102935131135414</v>
      </c>
      <c r="L28" s="9">
        <f>Hungary!L10/Hungary!R10</f>
        <v>0.95839585546973682</v>
      </c>
      <c r="M28" s="9">
        <f>Hungary!L11/Hungary!R11</f>
        <v>0.95878299767271213</v>
      </c>
      <c r="N28" s="9">
        <f>Hungary!L12/Hungary!R12</f>
        <v>0.96330428736667062</v>
      </c>
      <c r="O28" s="9">
        <f>Hungary!L13/Hungary!R13</f>
        <v>0.96530788298371861</v>
      </c>
      <c r="Q28" s="9">
        <f>Hungary!K2/Hungary!R2</f>
        <v>0.96311278868250649</v>
      </c>
      <c r="R28" s="9">
        <f>Hungary!K3/Hungary!R3</f>
        <v>0.95834433000466301</v>
      </c>
      <c r="S28" s="9">
        <f>Hungary!K4/Hungary!R4</f>
        <v>0.95390214314597654</v>
      </c>
      <c r="T28" s="9">
        <f>Hungary!K5/Hungary!R5</f>
        <v>0.94301631011237641</v>
      </c>
      <c r="U28" s="9"/>
    </row>
    <row r="29" spans="2:21" x14ac:dyDescent="0.25">
      <c r="B29" s="3" t="s">
        <v>58</v>
      </c>
    </row>
    <row r="30" spans="2:21" x14ac:dyDescent="0.25">
      <c r="B30" s="3"/>
    </row>
    <row r="31" spans="2:21" x14ac:dyDescent="0.25">
      <c r="D31" t="s">
        <v>8</v>
      </c>
      <c r="E31" t="s">
        <v>9</v>
      </c>
      <c r="F31" t="s">
        <v>10</v>
      </c>
      <c r="G31" t="s">
        <v>11</v>
      </c>
      <c r="H31" t="s">
        <v>12</v>
      </c>
      <c r="I31" t="s">
        <v>13</v>
      </c>
      <c r="J31" t="s">
        <v>14</v>
      </c>
      <c r="K31" t="s">
        <v>15</v>
      </c>
      <c r="L31" t="s">
        <v>16</v>
      </c>
      <c r="M31" t="s">
        <v>17</v>
      </c>
      <c r="N31" t="s">
        <v>18</v>
      </c>
      <c r="O31" t="s">
        <v>19</v>
      </c>
      <c r="Q31" t="s">
        <v>8</v>
      </c>
      <c r="R31" t="s">
        <v>9</v>
      </c>
      <c r="S31" t="s">
        <v>10</v>
      </c>
      <c r="T31" t="s">
        <v>11</v>
      </c>
    </row>
    <row r="32" spans="2:21" x14ac:dyDescent="0.25">
      <c r="B32" t="s">
        <v>87</v>
      </c>
      <c r="D32" s="9">
        <f t="shared" ref="D32:O32" si="0">MIN(D3:D28)</f>
        <v>0.66298586572438167</v>
      </c>
      <c r="E32" s="9">
        <f t="shared" si="0"/>
        <v>0.72996963326325626</v>
      </c>
      <c r="F32" s="9">
        <f t="shared" si="0"/>
        <v>0.75547389373755935</v>
      </c>
      <c r="G32" s="9">
        <f t="shared" si="0"/>
        <v>0.76254826254826258</v>
      </c>
      <c r="H32" s="9">
        <f t="shared" si="0"/>
        <v>0.76796604729127282</v>
      </c>
      <c r="I32" s="9">
        <f t="shared" si="0"/>
        <v>0.77007730875612068</v>
      </c>
      <c r="J32" s="9">
        <f t="shared" si="0"/>
        <v>0.76847491988751548</v>
      </c>
      <c r="K32" s="9">
        <f t="shared" si="0"/>
        <v>0.79010623608645414</v>
      </c>
      <c r="L32" s="9">
        <f t="shared" si="0"/>
        <v>0.79383952813406988</v>
      </c>
      <c r="M32" s="9">
        <f t="shared" si="0"/>
        <v>0.79594949580544017</v>
      </c>
      <c r="N32" s="9">
        <f t="shared" si="0"/>
        <v>0.79332477535301671</v>
      </c>
      <c r="O32" s="9">
        <f t="shared" si="0"/>
        <v>0.79763668726178161</v>
      </c>
      <c r="Q32" s="9">
        <f t="shared" ref="Q32:S32" si="1">MIN(Q3:Q28)</f>
        <v>0.67712014134275622</v>
      </c>
      <c r="R32" s="9">
        <f t="shared" si="1"/>
        <v>0.71548703573931327</v>
      </c>
      <c r="S32" s="9">
        <f t="shared" si="1"/>
        <v>0.7369468687796662</v>
      </c>
      <c r="T32" s="9">
        <f t="shared" ref="T32" si="2">MIN(T3:T28)</f>
        <v>0.71394503747444926</v>
      </c>
      <c r="U32" s="9"/>
    </row>
    <row r="33" spans="2:21" x14ac:dyDescent="0.25">
      <c r="B33" t="s">
        <v>88</v>
      </c>
      <c r="D33" s="9">
        <f t="shared" ref="D33:O33" si="3">PERCENTILE(D3:D28,0.1)</f>
        <v>0.81856415621610856</v>
      </c>
      <c r="E33" s="9">
        <f t="shared" si="3"/>
        <v>0.81465243806018495</v>
      </c>
      <c r="F33" s="9">
        <f t="shared" si="3"/>
        <v>0.83699938953323061</v>
      </c>
      <c r="G33" s="9">
        <f t="shared" si="3"/>
        <v>0.83051118158395576</v>
      </c>
      <c r="H33" s="9">
        <f t="shared" si="3"/>
        <v>0.83499643627687825</v>
      </c>
      <c r="I33" s="9">
        <f t="shared" si="3"/>
        <v>0.84493667078382861</v>
      </c>
      <c r="J33" s="9">
        <f t="shared" si="3"/>
        <v>0.83173957642137375</v>
      </c>
      <c r="K33" s="9">
        <f t="shared" si="3"/>
        <v>0.8324606556334111</v>
      </c>
      <c r="L33" s="9">
        <f t="shared" si="3"/>
        <v>0.83068436392292699</v>
      </c>
      <c r="M33" s="9">
        <f t="shared" si="3"/>
        <v>0.82738343269395198</v>
      </c>
      <c r="N33" s="9">
        <f t="shared" si="3"/>
        <v>0.82976954752075827</v>
      </c>
      <c r="O33" s="9">
        <f t="shared" si="3"/>
        <v>0.82997431145200651</v>
      </c>
      <c r="Q33" s="9">
        <f t="shared" ref="Q33:S33" si="4">PERCENTILE(Q3:Q28,0.1)</f>
        <v>0.76264194321413969</v>
      </c>
      <c r="R33" s="9">
        <f t="shared" si="4"/>
        <v>0.75714705383876613</v>
      </c>
      <c r="S33" s="9">
        <f t="shared" si="4"/>
        <v>0.77998915683379544</v>
      </c>
      <c r="T33" s="9">
        <f t="shared" ref="T33" si="5">PERCENTILE(T3:T28,0.1)</f>
        <v>0.77203095053756943</v>
      </c>
      <c r="U33" s="9"/>
    </row>
    <row r="34" spans="2:21" x14ac:dyDescent="0.25">
      <c r="B34" t="s">
        <v>89</v>
      </c>
      <c r="D34" s="9">
        <f t="shared" ref="D34:O34" si="6">PERCENTILE(D3:D28,0.25)</f>
        <v>0.88511792593780869</v>
      </c>
      <c r="E34" s="9">
        <f t="shared" si="6"/>
        <v>0.88816543840226259</v>
      </c>
      <c r="F34" s="9">
        <f t="shared" si="6"/>
        <v>0.88916675413930102</v>
      </c>
      <c r="G34" s="9">
        <f t="shared" si="6"/>
        <v>0.88608986186146255</v>
      </c>
      <c r="H34" s="9">
        <f t="shared" si="6"/>
        <v>0.89355872524168856</v>
      </c>
      <c r="I34" s="9">
        <f t="shared" si="6"/>
        <v>0.89659959927640787</v>
      </c>
      <c r="J34" s="9">
        <f t="shared" si="6"/>
        <v>0.89369283505732289</v>
      </c>
      <c r="K34" s="9">
        <f t="shared" si="6"/>
        <v>0.88395383108635439</v>
      </c>
      <c r="L34" s="9">
        <f t="shared" si="6"/>
        <v>0.88689394359718932</v>
      </c>
      <c r="M34" s="9">
        <f t="shared" si="6"/>
        <v>0.88406044398510697</v>
      </c>
      <c r="N34" s="9">
        <f t="shared" si="6"/>
        <v>0.88182901057115637</v>
      </c>
      <c r="O34" s="9">
        <f t="shared" si="6"/>
        <v>0.89951536818744104</v>
      </c>
      <c r="Q34" s="9">
        <f t="shared" ref="Q34:S34" si="7">PERCENTILE(Q3:Q28,0.25)</f>
        <v>0.8325282798851783</v>
      </c>
      <c r="R34" s="9">
        <f t="shared" si="7"/>
        <v>0.82899823189747135</v>
      </c>
      <c r="S34" s="9">
        <f t="shared" si="7"/>
        <v>0.85084922107612515</v>
      </c>
      <c r="T34" s="9">
        <f t="shared" ref="T34" si="8">PERCENTILE(T3:T28,0.25)</f>
        <v>0.84603320576225494</v>
      </c>
      <c r="U34" s="9"/>
    </row>
    <row r="35" spans="2:21" x14ac:dyDescent="0.25">
      <c r="B35" t="s">
        <v>7</v>
      </c>
      <c r="D35" s="9">
        <f t="shared" ref="D35:O35" si="9">MEDIAN(D3:D28)</f>
        <v>0.91091922152398841</v>
      </c>
      <c r="E35" s="9">
        <f t="shared" si="9"/>
        <v>0.92175402215713342</v>
      </c>
      <c r="F35" s="9">
        <f t="shared" si="9"/>
        <v>0.92313384714297264</v>
      </c>
      <c r="G35" s="9">
        <f t="shared" si="9"/>
        <v>0.92158994583967258</v>
      </c>
      <c r="H35" s="9">
        <f t="shared" si="9"/>
        <v>0.92681151292336561</v>
      </c>
      <c r="I35" s="9">
        <f t="shared" si="9"/>
        <v>0.93176186428240548</v>
      </c>
      <c r="J35" s="9">
        <f t="shared" si="9"/>
        <v>0.92513099285047562</v>
      </c>
      <c r="K35" s="9">
        <f t="shared" si="9"/>
        <v>0.9291042693881566</v>
      </c>
      <c r="L35" s="9">
        <f t="shared" si="9"/>
        <v>0.92864460477067112</v>
      </c>
      <c r="M35" s="9">
        <f t="shared" si="9"/>
        <v>0.92805962530966402</v>
      </c>
      <c r="N35" s="9">
        <f t="shared" si="9"/>
        <v>0.92838847422469284</v>
      </c>
      <c r="O35" s="9">
        <f t="shared" si="9"/>
        <v>0.93675216101765402</v>
      </c>
      <c r="Q35" s="9">
        <f t="shared" ref="Q35:S35" si="10">MEDIAN(Q3:Q28)</f>
        <v>0.87208934780318192</v>
      </c>
      <c r="R35" s="9">
        <f t="shared" si="10"/>
        <v>0.88480485032209166</v>
      </c>
      <c r="S35" s="9">
        <f t="shared" si="10"/>
        <v>0.89228181755215741</v>
      </c>
      <c r="T35" s="9">
        <f t="shared" ref="T35" si="11">MEDIAN(T3:T28)</f>
        <v>0.8755159921264607</v>
      </c>
      <c r="U35" s="9"/>
    </row>
    <row r="36" spans="2:21" x14ac:dyDescent="0.25">
      <c r="B36" t="s">
        <v>90</v>
      </c>
      <c r="D36" s="9">
        <f t="shared" ref="D36:O36" si="12">PERCENTILE(D3:D28,0.75)</f>
        <v>0.95398646034976997</v>
      </c>
      <c r="E36" s="9">
        <f t="shared" si="12"/>
        <v>0.95557618826554291</v>
      </c>
      <c r="F36" s="9">
        <f t="shared" si="12"/>
        <v>0.94467083423254805</v>
      </c>
      <c r="G36" s="9">
        <f t="shared" si="12"/>
        <v>0.9367032816343257</v>
      </c>
      <c r="H36" s="9">
        <f t="shared" si="12"/>
        <v>0.9432134464294355</v>
      </c>
      <c r="I36" s="9">
        <f t="shared" si="12"/>
        <v>0.94883774095069295</v>
      </c>
      <c r="J36" s="9">
        <f t="shared" si="12"/>
        <v>0.95519886929956876</v>
      </c>
      <c r="K36" s="9">
        <f t="shared" si="12"/>
        <v>0.95698322962893201</v>
      </c>
      <c r="L36" s="9">
        <f t="shared" si="12"/>
        <v>0.95813674528200998</v>
      </c>
      <c r="M36" s="9">
        <f t="shared" si="12"/>
        <v>0.95804752071617083</v>
      </c>
      <c r="N36" s="9">
        <f t="shared" si="12"/>
        <v>0.96095865968654204</v>
      </c>
      <c r="O36" s="9">
        <f t="shared" si="12"/>
        <v>0.96095740464630097</v>
      </c>
      <c r="Q36" s="9">
        <f t="shared" ref="Q36:S36" si="13">PERCENTILE(Q3:Q28,0.75)</f>
        <v>0.91907184646619933</v>
      </c>
      <c r="R36" s="9">
        <f t="shared" si="13"/>
        <v>0.93186145864113334</v>
      </c>
      <c r="S36" s="9">
        <f t="shared" si="13"/>
        <v>0.93563505115169354</v>
      </c>
      <c r="T36" s="9">
        <f t="shared" ref="T36" si="14">PERCENTILE(T3:T28,0.75)</f>
        <v>0.92996142929775383</v>
      </c>
      <c r="U36" s="9"/>
    </row>
    <row r="37" spans="2:21" x14ac:dyDescent="0.25">
      <c r="B37" t="s">
        <v>91</v>
      </c>
      <c r="D37" s="9">
        <f t="shared" ref="D37:O37" si="15">PERCENTILE(D3:D28,0.9)</f>
        <v>0.9804725927305098</v>
      </c>
      <c r="E37" s="9">
        <f t="shared" si="15"/>
        <v>0.98058979105749033</v>
      </c>
      <c r="F37" s="9">
        <f t="shared" si="15"/>
        <v>0.99423320980953922</v>
      </c>
      <c r="G37" s="9">
        <f t="shared" si="15"/>
        <v>0.9883870230488867</v>
      </c>
      <c r="H37" s="9">
        <f t="shared" si="15"/>
        <v>0.98679688967181645</v>
      </c>
      <c r="I37" s="9">
        <f t="shared" si="15"/>
        <v>0.98638958566791435</v>
      </c>
      <c r="J37" s="9">
        <f t="shared" si="15"/>
        <v>0.97999786235959219</v>
      </c>
      <c r="K37" s="9">
        <f t="shared" si="15"/>
        <v>0.9779628182755602</v>
      </c>
      <c r="L37" s="9">
        <f t="shared" si="15"/>
        <v>0.97525051001313545</v>
      </c>
      <c r="M37" s="9">
        <f t="shared" si="15"/>
        <v>0.96978762759380155</v>
      </c>
      <c r="N37" s="9">
        <f t="shared" si="15"/>
        <v>0.96822494987710517</v>
      </c>
      <c r="O37" s="9">
        <f t="shared" si="15"/>
        <v>0.96684980021236788</v>
      </c>
      <c r="Q37" s="9">
        <f t="shared" ref="Q37:S37" si="16">PERCENTILE(Q3:Q28,0.9)</f>
        <v>0.96226661336447794</v>
      </c>
      <c r="R37" s="9">
        <f t="shared" si="16"/>
        <v>0.96307878767195088</v>
      </c>
      <c r="S37" s="9">
        <f t="shared" si="16"/>
        <v>0.96906670398211536</v>
      </c>
      <c r="T37" s="9">
        <f t="shared" ref="T37" si="17">PERCENTILE(T3:T28,0.9)</f>
        <v>0.96085017625263169</v>
      </c>
      <c r="U37" s="9"/>
    </row>
    <row r="38" spans="2:21" x14ac:dyDescent="0.25">
      <c r="B38" t="s">
        <v>92</v>
      </c>
      <c r="D38" s="9">
        <f t="shared" ref="D38:O38" si="18">MAX(D3:D28)</f>
        <v>0.9982495623905977</v>
      </c>
      <c r="E38" s="9">
        <f t="shared" si="18"/>
        <v>1.0017244611059044</v>
      </c>
      <c r="F38" s="9">
        <f t="shared" si="18"/>
        <v>0.99960728311317382</v>
      </c>
      <c r="G38" s="9">
        <f t="shared" si="18"/>
        <v>0.9915005861664713</v>
      </c>
      <c r="H38" s="9">
        <f t="shared" si="18"/>
        <v>0.99382513661202188</v>
      </c>
      <c r="I38" s="9">
        <f t="shared" si="18"/>
        <v>0.99523804111877623</v>
      </c>
      <c r="J38" s="9">
        <f t="shared" si="18"/>
        <v>0.99537121862313038</v>
      </c>
      <c r="K38" s="9">
        <f t="shared" si="18"/>
        <v>0.99709678226701259</v>
      </c>
      <c r="L38" s="9">
        <f t="shared" si="18"/>
        <v>0.99311041772702802</v>
      </c>
      <c r="M38" s="9">
        <f t="shared" si="18"/>
        <v>0.9904942832014072</v>
      </c>
      <c r="N38" s="9">
        <f t="shared" si="18"/>
        <v>0.98610710785726641</v>
      </c>
      <c r="O38" s="9">
        <f t="shared" si="18"/>
        <v>0.98704587036069003</v>
      </c>
      <c r="Q38" s="9">
        <f t="shared" ref="Q38:S38" si="19">MAX(Q3:Q28)</f>
        <v>0.99540325950689512</v>
      </c>
      <c r="R38" s="9">
        <f t="shared" si="19"/>
        <v>0.99290269491874095</v>
      </c>
      <c r="S38" s="9">
        <f t="shared" si="19"/>
        <v>0.98518047095190475</v>
      </c>
      <c r="T38" s="9">
        <f t="shared" ref="T38" si="20">MAX(T3:T28)</f>
        <v>0.963409192324855</v>
      </c>
      <c r="U38" s="9"/>
    </row>
  </sheetData>
  <hyperlinks>
    <hyperlink ref="B3" location="Germany!A1" display="data" xr:uid="{1AFFA21F-9139-4ECC-9B21-525DFC782193}"/>
    <hyperlink ref="B4" location="France!A1" display="France" xr:uid="{A4EA2941-379F-44D5-AF96-DE5DE37997F5}"/>
    <hyperlink ref="B5" location="Switzerland!A1" display="Switzerland" xr:uid="{34E8BC49-D96A-4BD3-8731-D637CE86C7A4}"/>
    <hyperlink ref="B6" location="Austria!A1" display="Austria" xr:uid="{CE97E0C4-2AB8-4944-932B-235AA1D33FF6}"/>
    <hyperlink ref="B7" location="EnglandWales!A1" display="England &amp; Wales" xr:uid="{3A20114A-39E8-485E-8E4C-0DF5B5F66B47}"/>
    <hyperlink ref="B8" location="NorthernIreland!A1" display="Northern Ireland" xr:uid="{60F7C3F6-A12E-4BB2-B613-4F5964310916}"/>
    <hyperlink ref="B10" location="Sweden!A1" display="Sweden" xr:uid="{06CA5B9A-3993-4C3B-B0F3-CB9000D77F91}"/>
    <hyperlink ref="B11" location="Portugal!A1" display="Portugal" xr:uid="{B98536CC-82D2-41F6-B980-3A0A75B75FA7}"/>
    <hyperlink ref="B12" location="Spain!A1" display="Spain" xr:uid="{30A2DE54-9942-4402-8BA1-78DC09E9E8D5}"/>
    <hyperlink ref="B13" location="Netherlands!A1" display="Netherlands" xr:uid="{967290F2-8485-454D-AA70-C4AFF262737E}"/>
    <hyperlink ref="B14" location="Belgium!A1" display="Belgium!A1" xr:uid="{EF714EDF-D784-4E8E-8273-656912C208E6}"/>
    <hyperlink ref="B15" location="Norway!A1" display="Norway" xr:uid="{6F97B21C-7CE4-4970-A9E2-953CA9A3EA1A}"/>
    <hyperlink ref="B16" location="Israel!A1" display="Israel" xr:uid="{D0FEF60D-05FF-4C89-819E-A4C349A33BE8}"/>
    <hyperlink ref="B17" location="Italy!A1" display="Italy" xr:uid="{A0EE046E-4FD7-43AE-BE82-5E97125AD5FD}"/>
    <hyperlink ref="B18" location="Denmark!A1" display="Denmark" xr:uid="{C2C4F3E2-3381-401F-BC46-C7914FD852A9}"/>
    <hyperlink ref="B19" location="Finland!A1" display="Finland" xr:uid="{866B4D73-809B-47B6-9042-DB83B5FB8F33}"/>
    <hyperlink ref="B20" location="Poland!A1" display="Poland" xr:uid="{BABF3F81-4BB2-476A-9661-116EC66508EC}"/>
    <hyperlink ref="B21" location="Estonia!A1" display="Estonia" xr:uid="{BF818B84-3894-4CB8-A3AC-B024F1F81F6B}"/>
    <hyperlink ref="B23" location="Lithuania!A1" display="Lithuania" xr:uid="{2068394E-2EEB-4D7E-AA66-16789F987840}"/>
    <hyperlink ref="B22" location="Latvia!A1" display="Latvia" xr:uid="{57B5BB1E-764D-4B17-84F8-FC15C7633E94}"/>
    <hyperlink ref="B9" location="Scotland!A1" display="Scotland" xr:uid="{D1987C82-0D64-4EBD-A249-C034845BDB11}"/>
    <hyperlink ref="B24" location="Romania!A1" display="Romania" xr:uid="{E63E944F-960D-4B9E-B818-BD277046B300}"/>
    <hyperlink ref="B29" location="other!A1" display="other" xr:uid="{862C5A93-223C-43BB-B939-5B0B8D68B006}"/>
    <hyperlink ref="B25" location="Slovenia!A1" display="Slovenia" xr:uid="{BED98D78-D96D-4F4E-87E9-79AFBEFB9591}"/>
    <hyperlink ref="B26" location="Czech!A1" display="Czech Republic" xr:uid="{DC024034-7C0B-45B6-8A6D-A56BA6DD6355}"/>
    <hyperlink ref="B27" location="Slovakia!A1" display="Slovakia" xr:uid="{CC0A13D1-716D-4FAD-B6A5-70C74B086105}"/>
    <hyperlink ref="B28" location="Hungary!A1" display="Hungary" xr:uid="{B0CE4693-59CD-407E-945F-30D8DE8D4F00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C937-84BD-4D43-B7ED-14092ED7F9F6}">
  <dimension ref="A1:AD31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3622</v>
      </c>
      <c r="D2">
        <v>3894</v>
      </c>
      <c r="E2">
        <v>3636</v>
      </c>
      <c r="F2">
        <v>4108</v>
      </c>
      <c r="G2">
        <v>4186</v>
      </c>
      <c r="H2">
        <v>4262</v>
      </c>
      <c r="I2">
        <v>4271</v>
      </c>
      <c r="K2">
        <f>SUM(C$2:C2)</f>
        <v>3622</v>
      </c>
      <c r="L2">
        <f>SUM(D$2:D2)</f>
        <v>3894</v>
      </c>
      <c r="M2">
        <f>SUM(E$2:E2)</f>
        <v>3636</v>
      </c>
      <c r="N2">
        <f>SUM(F$2:F2)</f>
        <v>4108</v>
      </c>
      <c r="O2">
        <f>SUM(G$2:G2)</f>
        <v>4186</v>
      </c>
      <c r="P2">
        <f>SUM(H$2:H2)</f>
        <v>4262</v>
      </c>
      <c r="Q2">
        <f>SUM(I$2:I2)</f>
        <v>4271</v>
      </c>
      <c r="R2">
        <f>MEDIAN(M2:Q2)</f>
        <v>4186</v>
      </c>
      <c r="T2" t="s">
        <v>8</v>
      </c>
      <c r="U2">
        <f t="shared" ref="U2:AA13" si="0">K2-$R2</f>
        <v>-564</v>
      </c>
      <c r="V2">
        <f t="shared" si="0"/>
        <v>-292</v>
      </c>
      <c r="W2">
        <f t="shared" si="0"/>
        <v>-550</v>
      </c>
      <c r="X2">
        <f t="shared" si="0"/>
        <v>-78</v>
      </c>
      <c r="Y2">
        <f t="shared" si="0"/>
        <v>0</v>
      </c>
      <c r="Z2">
        <f t="shared" si="0"/>
        <v>76</v>
      </c>
      <c r="AA2">
        <f t="shared" si="0"/>
        <v>85</v>
      </c>
      <c r="AC2">
        <f>MEDIAN($E2:$I2)</f>
        <v>4186</v>
      </c>
      <c r="AD2">
        <f>MEDIAN(F2:I2)</f>
        <v>4224</v>
      </c>
    </row>
    <row r="3" spans="1:30" x14ac:dyDescent="0.25">
      <c r="B3" t="s">
        <v>9</v>
      </c>
      <c r="C3">
        <v>3383</v>
      </c>
      <c r="D3">
        <v>3526</v>
      </c>
      <c r="E3">
        <v>3439</v>
      </c>
      <c r="F3">
        <v>3777</v>
      </c>
      <c r="G3">
        <v>3731</v>
      </c>
      <c r="H3">
        <v>3843</v>
      </c>
      <c r="I3">
        <v>3956</v>
      </c>
      <c r="K3">
        <f>SUM(C$2:C3)</f>
        <v>7005</v>
      </c>
      <c r="L3">
        <f>SUM(D$2:D3)</f>
        <v>7420</v>
      </c>
      <c r="M3">
        <f>SUM(E$2:E3)</f>
        <v>7075</v>
      </c>
      <c r="N3">
        <f>SUM(F$2:F3)</f>
        <v>7885</v>
      </c>
      <c r="O3">
        <f>SUM(G$2:G3)</f>
        <v>7917</v>
      </c>
      <c r="P3">
        <f>SUM(H$2:H3)</f>
        <v>8105</v>
      </c>
      <c r="Q3">
        <f>SUM(I$2:I3)</f>
        <v>8227</v>
      </c>
      <c r="R3">
        <f t="shared" ref="R3:R13" si="1">MEDIAN(M3:Q3)</f>
        <v>7917</v>
      </c>
      <c r="T3" t="s">
        <v>9</v>
      </c>
      <c r="U3">
        <f t="shared" si="0"/>
        <v>-912</v>
      </c>
      <c r="V3">
        <f t="shared" si="0"/>
        <v>-497</v>
      </c>
      <c r="W3">
        <f t="shared" si="0"/>
        <v>-842</v>
      </c>
      <c r="X3">
        <f t="shared" si="0"/>
        <v>-32</v>
      </c>
      <c r="Y3">
        <f t="shared" si="0"/>
        <v>0</v>
      </c>
      <c r="Z3">
        <f t="shared" si="0"/>
        <v>188</v>
      </c>
      <c r="AA3">
        <f t="shared" si="0"/>
        <v>310</v>
      </c>
      <c r="AC3">
        <f t="shared" ref="AC3:AC13" si="2">MEDIAN($E3:$I3)</f>
        <v>3777</v>
      </c>
      <c r="AD3">
        <f t="shared" ref="AD3:AD13" si="3">MEDIAN(F3:I3)</f>
        <v>3810</v>
      </c>
    </row>
    <row r="4" spans="1:30" x14ac:dyDescent="0.25">
      <c r="B4" t="s">
        <v>10</v>
      </c>
      <c r="C4">
        <v>3803</v>
      </c>
      <c r="D4">
        <v>3929</v>
      </c>
      <c r="E4">
        <v>3952</v>
      </c>
      <c r="F4">
        <v>3992</v>
      </c>
      <c r="G4">
        <v>4147</v>
      </c>
      <c r="H4">
        <v>4108</v>
      </c>
      <c r="I4">
        <v>4435</v>
      </c>
      <c r="K4">
        <f>SUM(C$2:C4)</f>
        <v>10808</v>
      </c>
      <c r="L4">
        <f>SUM(D$2:D4)</f>
        <v>11349</v>
      </c>
      <c r="M4">
        <f>SUM(E$2:E4)</f>
        <v>11027</v>
      </c>
      <c r="N4">
        <f>SUM(F$2:F4)</f>
        <v>11877</v>
      </c>
      <c r="O4">
        <f>SUM(G$2:G4)</f>
        <v>12064</v>
      </c>
      <c r="P4">
        <f>SUM(H$2:H4)</f>
        <v>12213</v>
      </c>
      <c r="Q4">
        <f>SUM(I$2:I4)</f>
        <v>12662</v>
      </c>
      <c r="R4">
        <f t="shared" si="1"/>
        <v>12064</v>
      </c>
      <c r="T4" t="s">
        <v>10</v>
      </c>
      <c r="U4">
        <f t="shared" si="0"/>
        <v>-1256</v>
      </c>
      <c r="V4">
        <f t="shared" si="0"/>
        <v>-715</v>
      </c>
      <c r="W4">
        <f t="shared" si="0"/>
        <v>-1037</v>
      </c>
      <c r="X4">
        <f t="shared" si="0"/>
        <v>-187</v>
      </c>
      <c r="Y4">
        <f t="shared" si="0"/>
        <v>0</v>
      </c>
      <c r="Z4">
        <f t="shared" si="0"/>
        <v>149</v>
      </c>
      <c r="AA4">
        <f t="shared" si="0"/>
        <v>598</v>
      </c>
      <c r="AC4">
        <f t="shared" si="2"/>
        <v>4108</v>
      </c>
      <c r="AD4">
        <f t="shared" si="3"/>
        <v>4127.5</v>
      </c>
    </row>
    <row r="5" spans="1:30" x14ac:dyDescent="0.25">
      <c r="B5" t="s">
        <v>11</v>
      </c>
      <c r="C5">
        <v>3242</v>
      </c>
      <c r="D5">
        <v>3740</v>
      </c>
      <c r="E5">
        <v>3734</v>
      </c>
      <c r="F5">
        <v>3844</v>
      </c>
      <c r="G5">
        <v>4038</v>
      </c>
      <c r="H5">
        <v>4178</v>
      </c>
      <c r="I5">
        <v>4253</v>
      </c>
      <c r="K5">
        <f>SUM(C$2:C5)</f>
        <v>14050</v>
      </c>
      <c r="L5">
        <f>SUM(D$2:D5)</f>
        <v>15089</v>
      </c>
      <c r="M5">
        <f>SUM(E$2:E5)</f>
        <v>14761</v>
      </c>
      <c r="N5">
        <f>SUM(F$2:F5)</f>
        <v>15721</v>
      </c>
      <c r="O5">
        <f>SUM(G$2:G5)</f>
        <v>16102</v>
      </c>
      <c r="P5">
        <f>SUM(H$2:H5)</f>
        <v>16391</v>
      </c>
      <c r="Q5">
        <f>SUM(I$2:I5)</f>
        <v>16915</v>
      </c>
      <c r="R5">
        <f t="shared" si="1"/>
        <v>16102</v>
      </c>
      <c r="T5" t="s">
        <v>11</v>
      </c>
      <c r="U5">
        <f t="shared" si="0"/>
        <v>-2052</v>
      </c>
      <c r="V5">
        <f t="shared" si="0"/>
        <v>-1013</v>
      </c>
      <c r="W5">
        <f t="shared" si="0"/>
        <v>-1341</v>
      </c>
      <c r="X5">
        <f t="shared" si="0"/>
        <v>-381</v>
      </c>
      <c r="Y5">
        <f t="shared" si="0"/>
        <v>0</v>
      </c>
      <c r="Z5">
        <f t="shared" si="0"/>
        <v>289</v>
      </c>
      <c r="AA5">
        <f t="shared" si="0"/>
        <v>813</v>
      </c>
      <c r="AC5">
        <f t="shared" si="2"/>
        <v>4038</v>
      </c>
      <c r="AD5">
        <f t="shared" si="3"/>
        <v>4108</v>
      </c>
    </row>
    <row r="6" spans="1:30" x14ac:dyDescent="0.25">
      <c r="B6" t="s">
        <v>12</v>
      </c>
      <c r="D6">
        <v>3824</v>
      </c>
      <c r="E6">
        <v>4005</v>
      </c>
      <c r="F6">
        <v>3884</v>
      </c>
      <c r="G6">
        <v>4246</v>
      </c>
      <c r="H6">
        <v>4403</v>
      </c>
      <c r="I6">
        <v>4437</v>
      </c>
      <c r="L6">
        <f>SUM(D$2:D6)</f>
        <v>18913</v>
      </c>
      <c r="M6">
        <f>SUM(E$2:E6)</f>
        <v>18766</v>
      </c>
      <c r="N6">
        <f>SUM(F$2:F6)</f>
        <v>19605</v>
      </c>
      <c r="O6">
        <f>SUM(G$2:G6)</f>
        <v>20348</v>
      </c>
      <c r="P6">
        <f>SUM(H$2:H6)</f>
        <v>20794</v>
      </c>
      <c r="Q6">
        <f>SUM(I$2:I6)</f>
        <v>21352</v>
      </c>
      <c r="R6">
        <f t="shared" si="1"/>
        <v>20348</v>
      </c>
      <c r="T6" t="s">
        <v>12</v>
      </c>
      <c r="V6">
        <f t="shared" si="0"/>
        <v>-1435</v>
      </c>
      <c r="W6">
        <f t="shared" si="0"/>
        <v>-1582</v>
      </c>
      <c r="X6">
        <f t="shared" si="0"/>
        <v>-743</v>
      </c>
      <c r="Y6">
        <f t="shared" si="0"/>
        <v>0</v>
      </c>
      <c r="Z6">
        <f t="shared" si="0"/>
        <v>446</v>
      </c>
      <c r="AA6">
        <f t="shared" si="0"/>
        <v>1004</v>
      </c>
      <c r="AC6">
        <f t="shared" si="2"/>
        <v>4246</v>
      </c>
      <c r="AD6">
        <f t="shared" si="3"/>
        <v>4324.5</v>
      </c>
    </row>
    <row r="7" spans="1:30" x14ac:dyDescent="0.25">
      <c r="B7" t="s">
        <v>13</v>
      </c>
      <c r="D7">
        <v>3891</v>
      </c>
      <c r="E7">
        <v>4003</v>
      </c>
      <c r="F7">
        <v>4073</v>
      </c>
      <c r="G7">
        <v>4115</v>
      </c>
      <c r="H7">
        <v>4338</v>
      </c>
      <c r="I7">
        <v>4471</v>
      </c>
      <c r="L7">
        <f>SUM(D$2:D7)</f>
        <v>22804</v>
      </c>
      <c r="M7">
        <f>SUM(E$2:E7)</f>
        <v>22769</v>
      </c>
      <c r="N7">
        <f>SUM(F$2:F7)</f>
        <v>23678</v>
      </c>
      <c r="O7">
        <f>SUM(G$2:G7)</f>
        <v>24463</v>
      </c>
      <c r="P7">
        <f>SUM(H$2:H7)</f>
        <v>25132</v>
      </c>
      <c r="Q7">
        <f>SUM(I$2:I7)</f>
        <v>25823</v>
      </c>
      <c r="R7">
        <f t="shared" si="1"/>
        <v>24463</v>
      </c>
      <c r="T7" t="s">
        <v>13</v>
      </c>
      <c r="V7">
        <f t="shared" si="0"/>
        <v>-1659</v>
      </c>
      <c r="W7">
        <f t="shared" si="0"/>
        <v>-1694</v>
      </c>
      <c r="X7">
        <f t="shared" si="0"/>
        <v>-785</v>
      </c>
      <c r="Y7">
        <f t="shared" si="0"/>
        <v>0</v>
      </c>
      <c r="Z7">
        <f t="shared" si="0"/>
        <v>669</v>
      </c>
      <c r="AA7">
        <f t="shared" si="0"/>
        <v>1360</v>
      </c>
      <c r="AC7">
        <f t="shared" si="2"/>
        <v>4115</v>
      </c>
      <c r="AD7">
        <f t="shared" si="3"/>
        <v>4226.5</v>
      </c>
    </row>
    <row r="8" spans="1:30" x14ac:dyDescent="0.25">
      <c r="B8" t="s">
        <v>14</v>
      </c>
      <c r="D8">
        <v>4025</v>
      </c>
      <c r="E8">
        <v>4429</v>
      </c>
      <c r="F8">
        <v>4266</v>
      </c>
      <c r="G8">
        <v>4493</v>
      </c>
      <c r="H8">
        <v>4578</v>
      </c>
      <c r="I8">
        <v>4736</v>
      </c>
      <c r="L8">
        <f>SUM(D$2:D8)</f>
        <v>26829</v>
      </c>
      <c r="M8">
        <f>SUM(E$2:E8)</f>
        <v>27198</v>
      </c>
      <c r="N8">
        <f>SUM(F$2:F8)</f>
        <v>27944</v>
      </c>
      <c r="O8">
        <f>SUM(G$2:G8)</f>
        <v>28956</v>
      </c>
      <c r="P8">
        <f>SUM(H$2:H8)</f>
        <v>29710</v>
      </c>
      <c r="Q8">
        <f>SUM(I$2:I8)</f>
        <v>30559</v>
      </c>
      <c r="R8">
        <f t="shared" si="1"/>
        <v>28956</v>
      </c>
      <c r="T8" t="s">
        <v>14</v>
      </c>
      <c r="V8">
        <f t="shared" si="0"/>
        <v>-2127</v>
      </c>
      <c r="W8">
        <f t="shared" si="0"/>
        <v>-1758</v>
      </c>
      <c r="X8">
        <f t="shared" si="0"/>
        <v>-1012</v>
      </c>
      <c r="Y8">
        <f t="shared" si="0"/>
        <v>0</v>
      </c>
      <c r="Z8">
        <f t="shared" si="0"/>
        <v>754</v>
      </c>
      <c r="AA8">
        <f t="shared" si="0"/>
        <v>1603</v>
      </c>
      <c r="AC8">
        <f t="shared" si="2"/>
        <v>4493</v>
      </c>
      <c r="AD8">
        <f t="shared" si="3"/>
        <v>4535.5</v>
      </c>
    </row>
    <row r="9" spans="1:30" x14ac:dyDescent="0.25">
      <c r="B9" t="s">
        <v>15</v>
      </c>
      <c r="D9">
        <v>4154</v>
      </c>
      <c r="E9">
        <v>4326</v>
      </c>
      <c r="F9">
        <v>4067</v>
      </c>
      <c r="G9">
        <v>4357</v>
      </c>
      <c r="H9">
        <v>4413</v>
      </c>
      <c r="I9">
        <v>4764</v>
      </c>
      <c r="L9">
        <f>SUM(D$2:D9)</f>
        <v>30983</v>
      </c>
      <c r="M9">
        <f>SUM(E$2:E9)</f>
        <v>31524</v>
      </c>
      <c r="N9">
        <f>SUM(F$2:F9)</f>
        <v>32011</v>
      </c>
      <c r="O9">
        <f>SUM(G$2:G9)</f>
        <v>33313</v>
      </c>
      <c r="P9">
        <f>SUM(H$2:H9)</f>
        <v>34123</v>
      </c>
      <c r="Q9">
        <f>SUM(I$2:I9)</f>
        <v>35323</v>
      </c>
      <c r="R9">
        <f t="shared" si="1"/>
        <v>33313</v>
      </c>
      <c r="T9" t="s">
        <v>15</v>
      </c>
      <c r="V9">
        <f t="shared" si="0"/>
        <v>-2330</v>
      </c>
      <c r="W9">
        <f t="shared" si="0"/>
        <v>-1789</v>
      </c>
      <c r="X9">
        <f t="shared" si="0"/>
        <v>-1302</v>
      </c>
      <c r="Y9">
        <f t="shared" si="0"/>
        <v>0</v>
      </c>
      <c r="Z9">
        <f t="shared" si="0"/>
        <v>810</v>
      </c>
      <c r="AA9">
        <f t="shared" si="0"/>
        <v>2010</v>
      </c>
      <c r="AC9">
        <f t="shared" si="2"/>
        <v>4357</v>
      </c>
      <c r="AD9">
        <f t="shared" si="3"/>
        <v>4385</v>
      </c>
    </row>
    <row r="10" spans="1:30" x14ac:dyDescent="0.25">
      <c r="B10" t="s">
        <v>16</v>
      </c>
      <c r="D10">
        <v>4049</v>
      </c>
      <c r="E10">
        <v>4323</v>
      </c>
      <c r="F10">
        <v>4100</v>
      </c>
      <c r="G10">
        <v>4340</v>
      </c>
      <c r="H10">
        <v>4322</v>
      </c>
      <c r="I10">
        <v>4526</v>
      </c>
      <c r="L10">
        <f>SUM(D$2:D10)</f>
        <v>35032</v>
      </c>
      <c r="M10">
        <f>SUM(E$2:E10)</f>
        <v>35847</v>
      </c>
      <c r="N10">
        <f>SUM(F$2:F10)</f>
        <v>36111</v>
      </c>
      <c r="O10">
        <f>SUM(G$2:G10)</f>
        <v>37653</v>
      </c>
      <c r="P10">
        <f>SUM(H$2:H10)</f>
        <v>38445</v>
      </c>
      <c r="Q10">
        <f>SUM(I$2:I10)</f>
        <v>39849</v>
      </c>
      <c r="R10">
        <f t="shared" si="1"/>
        <v>37653</v>
      </c>
      <c r="T10" t="s">
        <v>16</v>
      </c>
      <c r="V10">
        <f t="shared" si="0"/>
        <v>-2621</v>
      </c>
      <c r="W10">
        <f t="shared" si="0"/>
        <v>-1806</v>
      </c>
      <c r="X10">
        <f t="shared" si="0"/>
        <v>-1542</v>
      </c>
      <c r="Y10">
        <f t="shared" si="0"/>
        <v>0</v>
      </c>
      <c r="Z10">
        <f t="shared" si="0"/>
        <v>792</v>
      </c>
      <c r="AA10">
        <f t="shared" si="0"/>
        <v>2196</v>
      </c>
      <c r="AC10">
        <f t="shared" si="2"/>
        <v>4323</v>
      </c>
      <c r="AD10">
        <f t="shared" si="3"/>
        <v>4331</v>
      </c>
    </row>
    <row r="11" spans="1:30" x14ac:dyDescent="0.25">
      <c r="B11" t="s">
        <v>17</v>
      </c>
      <c r="D11">
        <v>4025</v>
      </c>
      <c r="E11">
        <v>4302</v>
      </c>
      <c r="F11">
        <v>4138</v>
      </c>
      <c r="G11">
        <v>4184</v>
      </c>
      <c r="H11">
        <v>4379</v>
      </c>
      <c r="I11">
        <v>4476</v>
      </c>
      <c r="L11">
        <f>SUM(D$2:D11)</f>
        <v>39057</v>
      </c>
      <c r="M11">
        <f>SUM(E$2:E11)</f>
        <v>40149</v>
      </c>
      <c r="N11">
        <f>SUM(F$2:F11)</f>
        <v>40249</v>
      </c>
      <c r="O11">
        <f>SUM(G$2:G11)</f>
        <v>41837</v>
      </c>
      <c r="P11">
        <f>SUM(H$2:H11)</f>
        <v>42824</v>
      </c>
      <c r="Q11">
        <f>SUM(I$2:I11)</f>
        <v>44325</v>
      </c>
      <c r="R11">
        <f t="shared" si="1"/>
        <v>41837</v>
      </c>
      <c r="T11" t="s">
        <v>17</v>
      </c>
      <c r="V11">
        <f t="shared" si="0"/>
        <v>-2780</v>
      </c>
      <c r="W11">
        <f t="shared" si="0"/>
        <v>-1688</v>
      </c>
      <c r="X11">
        <f t="shared" si="0"/>
        <v>-1588</v>
      </c>
      <c r="Y11">
        <f t="shared" si="0"/>
        <v>0</v>
      </c>
      <c r="Z11">
        <f t="shared" si="0"/>
        <v>987</v>
      </c>
      <c r="AA11">
        <f t="shared" si="0"/>
        <v>2488</v>
      </c>
      <c r="AC11">
        <f t="shared" si="2"/>
        <v>4302</v>
      </c>
      <c r="AD11">
        <f t="shared" si="3"/>
        <v>4281.5</v>
      </c>
    </row>
    <row r="12" spans="1:30" x14ac:dyDescent="0.25">
      <c r="B12" t="s">
        <v>18</v>
      </c>
      <c r="D12">
        <v>3723</v>
      </c>
      <c r="E12">
        <v>4042</v>
      </c>
      <c r="F12">
        <v>3698</v>
      </c>
      <c r="G12">
        <v>3813</v>
      </c>
      <c r="H12">
        <v>4228</v>
      </c>
      <c r="I12">
        <v>4328</v>
      </c>
      <c r="L12">
        <f>SUM(D$2:D12)</f>
        <v>42780</v>
      </c>
      <c r="M12">
        <f>SUM(E$2:E12)</f>
        <v>44191</v>
      </c>
      <c r="N12">
        <f>SUM(F$2:F12)</f>
        <v>43947</v>
      </c>
      <c r="O12">
        <f>SUM(G$2:G12)</f>
        <v>45650</v>
      </c>
      <c r="P12">
        <f>SUM(H$2:H12)</f>
        <v>47052</v>
      </c>
      <c r="Q12">
        <f>SUM(I$2:I12)</f>
        <v>48653</v>
      </c>
      <c r="R12">
        <f t="shared" si="1"/>
        <v>45650</v>
      </c>
      <c r="T12" t="s">
        <v>18</v>
      </c>
      <c r="V12">
        <f t="shared" si="0"/>
        <v>-2870</v>
      </c>
      <c r="W12">
        <f t="shared" si="0"/>
        <v>-1459</v>
      </c>
      <c r="X12">
        <f t="shared" si="0"/>
        <v>-1703</v>
      </c>
      <c r="Y12">
        <f t="shared" si="0"/>
        <v>0</v>
      </c>
      <c r="Z12">
        <f t="shared" si="0"/>
        <v>1402</v>
      </c>
      <c r="AA12">
        <f t="shared" si="0"/>
        <v>3003</v>
      </c>
      <c r="AC12">
        <f t="shared" si="2"/>
        <v>4042</v>
      </c>
      <c r="AD12">
        <f t="shared" si="3"/>
        <v>4020.5</v>
      </c>
    </row>
    <row r="13" spans="1:30" x14ac:dyDescent="0.25">
      <c r="B13" t="s">
        <v>19</v>
      </c>
      <c r="D13">
        <v>3796</v>
      </c>
      <c r="E13">
        <v>3916</v>
      </c>
      <c r="F13">
        <v>3693</v>
      </c>
      <c r="G13">
        <v>3819</v>
      </c>
      <c r="H13">
        <v>4255</v>
      </c>
      <c r="I13">
        <v>4289</v>
      </c>
      <c r="L13">
        <f>SUM(D$2:D13)</f>
        <v>46576</v>
      </c>
      <c r="M13">
        <f>SUM(E$2:E13)</f>
        <v>48107</v>
      </c>
      <c r="N13">
        <f>SUM(F$2:F13)</f>
        <v>47640</v>
      </c>
      <c r="O13">
        <f>SUM(G$2:G13)</f>
        <v>49469</v>
      </c>
      <c r="P13">
        <f>SUM(H$2:H13)</f>
        <v>51307</v>
      </c>
      <c r="Q13">
        <f>SUM(I$2:I13)</f>
        <v>52942</v>
      </c>
      <c r="R13">
        <f t="shared" si="1"/>
        <v>49469</v>
      </c>
      <c r="T13" t="s">
        <v>19</v>
      </c>
      <c r="V13">
        <f t="shared" si="0"/>
        <v>-2893</v>
      </c>
      <c r="W13">
        <f t="shared" si="0"/>
        <v>-1362</v>
      </c>
      <c r="X13">
        <f t="shared" si="0"/>
        <v>-1829</v>
      </c>
      <c r="Y13">
        <f t="shared" si="0"/>
        <v>0</v>
      </c>
      <c r="Z13">
        <f t="shared" si="0"/>
        <v>1838</v>
      </c>
      <c r="AA13">
        <f t="shared" si="0"/>
        <v>3473</v>
      </c>
      <c r="AC13">
        <f t="shared" si="2"/>
        <v>3916</v>
      </c>
      <c r="AD13">
        <f t="shared" si="3"/>
        <v>4037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6714</v>
      </c>
      <c r="D17">
        <v>5691</v>
      </c>
      <c r="E17">
        <v>6682</v>
      </c>
      <c r="F17">
        <v>5448</v>
      </c>
      <c r="G17">
        <v>5527</v>
      </c>
      <c r="H17">
        <v>6920</v>
      </c>
      <c r="I17">
        <v>5499</v>
      </c>
      <c r="K17">
        <f>SUM(C$17:C17)</f>
        <v>6714</v>
      </c>
      <c r="L17">
        <f>SUM(D$17:D17)</f>
        <v>5691</v>
      </c>
      <c r="M17">
        <f>SUM(E$17:E17)</f>
        <v>6682</v>
      </c>
      <c r="N17">
        <f>SUM(F$17:F17)</f>
        <v>5448</v>
      </c>
      <c r="O17">
        <f>SUM(G$17:G17)</f>
        <v>5527</v>
      </c>
      <c r="P17">
        <f>SUM(H$17:H17)</f>
        <v>6920</v>
      </c>
      <c r="Q17">
        <f>SUM(I$17:I17)</f>
        <v>5499</v>
      </c>
      <c r="R17">
        <f>MEDIAN(M17:Q17)</f>
        <v>5527</v>
      </c>
      <c r="T17" t="s">
        <v>8</v>
      </c>
      <c r="U17">
        <f t="shared" ref="U17:AA28" si="4">K17-$R17</f>
        <v>1187</v>
      </c>
      <c r="V17">
        <f t="shared" si="4"/>
        <v>164</v>
      </c>
      <c r="W17">
        <f t="shared" si="4"/>
        <v>1155</v>
      </c>
      <c r="X17">
        <f t="shared" si="4"/>
        <v>-79</v>
      </c>
      <c r="Y17">
        <f t="shared" si="4"/>
        <v>0</v>
      </c>
      <c r="Z17">
        <f t="shared" si="4"/>
        <v>1393</v>
      </c>
      <c r="AA17">
        <f t="shared" si="4"/>
        <v>-28</v>
      </c>
    </row>
    <row r="18" spans="2:27" x14ac:dyDescent="0.25">
      <c r="B18" t="s">
        <v>9</v>
      </c>
      <c r="C18">
        <v>5107</v>
      </c>
      <c r="D18">
        <v>4767</v>
      </c>
      <c r="E18">
        <v>5437</v>
      </c>
      <c r="F18">
        <v>4855</v>
      </c>
      <c r="G18">
        <v>4768</v>
      </c>
      <c r="H18">
        <v>4965</v>
      </c>
      <c r="I18">
        <v>4867</v>
      </c>
      <c r="K18">
        <f>SUM(C$17:C18)</f>
        <v>11821</v>
      </c>
      <c r="L18">
        <f>SUM(D$17:D18)</f>
        <v>10458</v>
      </c>
      <c r="M18">
        <f>SUM(E$17:E18)</f>
        <v>12119</v>
      </c>
      <c r="N18">
        <f>SUM(F$17:F18)</f>
        <v>10303</v>
      </c>
      <c r="O18">
        <f>SUM(G$17:G18)</f>
        <v>10295</v>
      </c>
      <c r="P18">
        <f>SUM(H$17:H18)</f>
        <v>11885</v>
      </c>
      <c r="Q18">
        <f>SUM(I$17:I18)</f>
        <v>10366</v>
      </c>
      <c r="R18">
        <f t="shared" ref="R18:R28" si="5">MEDIAN(M18:Q18)</f>
        <v>10366</v>
      </c>
      <c r="T18" t="s">
        <v>9</v>
      </c>
      <c r="U18">
        <f t="shared" si="4"/>
        <v>1455</v>
      </c>
      <c r="V18">
        <f t="shared" si="4"/>
        <v>92</v>
      </c>
      <c r="W18">
        <f t="shared" si="4"/>
        <v>1753</v>
      </c>
      <c r="X18">
        <f t="shared" si="4"/>
        <v>-63</v>
      </c>
      <c r="Y18">
        <f t="shared" si="4"/>
        <v>-71</v>
      </c>
      <c r="Z18">
        <f t="shared" si="4"/>
        <v>1519</v>
      </c>
      <c r="AA18">
        <f t="shared" si="4"/>
        <v>0</v>
      </c>
    </row>
    <row r="19" spans="2:27" x14ac:dyDescent="0.25">
      <c r="B19" t="s">
        <v>10</v>
      </c>
      <c r="C19">
        <v>5721</v>
      </c>
      <c r="D19">
        <v>5564</v>
      </c>
      <c r="E19">
        <v>4940</v>
      </c>
      <c r="F19">
        <v>5649</v>
      </c>
      <c r="G19">
        <v>4828</v>
      </c>
      <c r="H19">
        <v>5253</v>
      </c>
      <c r="I19">
        <v>5014</v>
      </c>
      <c r="K19">
        <f>SUM(C$17:C19)</f>
        <v>17542</v>
      </c>
      <c r="L19">
        <f>SUM(D$17:D19)</f>
        <v>16022</v>
      </c>
      <c r="M19">
        <f>SUM(E$17:E19)</f>
        <v>17059</v>
      </c>
      <c r="N19">
        <f>SUM(F$17:F19)</f>
        <v>15952</v>
      </c>
      <c r="O19">
        <f>SUM(G$17:G19)</f>
        <v>15123</v>
      </c>
      <c r="P19">
        <f>SUM(H$17:H19)</f>
        <v>17138</v>
      </c>
      <c r="Q19">
        <f>SUM(I$17:I19)</f>
        <v>15380</v>
      </c>
      <c r="R19">
        <f t="shared" si="5"/>
        <v>15952</v>
      </c>
      <c r="T19" t="s">
        <v>10</v>
      </c>
      <c r="U19">
        <f t="shared" si="4"/>
        <v>1590</v>
      </c>
      <c r="V19">
        <f t="shared" si="4"/>
        <v>70</v>
      </c>
      <c r="W19">
        <f t="shared" si="4"/>
        <v>1107</v>
      </c>
      <c r="X19">
        <f t="shared" si="4"/>
        <v>0</v>
      </c>
      <c r="Y19">
        <f t="shared" si="4"/>
        <v>-829</v>
      </c>
      <c r="Z19">
        <f t="shared" si="4"/>
        <v>1186</v>
      </c>
      <c r="AA19">
        <f t="shared" si="4"/>
        <v>-572</v>
      </c>
    </row>
    <row r="20" spans="2:27" x14ac:dyDescent="0.25">
      <c r="B20" t="s">
        <v>11</v>
      </c>
      <c r="C20">
        <v>5135</v>
      </c>
      <c r="D20">
        <v>5188</v>
      </c>
      <c r="E20">
        <v>4460</v>
      </c>
      <c r="F20">
        <v>7691</v>
      </c>
      <c r="G20">
        <v>4540</v>
      </c>
      <c r="H20">
        <v>4667</v>
      </c>
      <c r="I20">
        <v>4684</v>
      </c>
      <c r="K20">
        <f>SUM(C$17:C20)</f>
        <v>22677</v>
      </c>
      <c r="L20">
        <f>SUM(D$17:D20)</f>
        <v>21210</v>
      </c>
      <c r="M20">
        <f>SUM(E$17:E20)</f>
        <v>21519</v>
      </c>
      <c r="N20">
        <f>SUM(F$17:F20)</f>
        <v>23643</v>
      </c>
      <c r="O20">
        <f>SUM(G$17:G20)</f>
        <v>19663</v>
      </c>
      <c r="P20">
        <f>SUM(H$17:H20)</f>
        <v>21805</v>
      </c>
      <c r="Q20">
        <f>SUM(I$17:I20)</f>
        <v>20064</v>
      </c>
      <c r="R20">
        <f t="shared" si="5"/>
        <v>21519</v>
      </c>
      <c r="T20" t="s">
        <v>11</v>
      </c>
      <c r="U20">
        <f t="shared" si="4"/>
        <v>1158</v>
      </c>
      <c r="V20">
        <f t="shared" si="4"/>
        <v>-309</v>
      </c>
      <c r="W20">
        <f t="shared" si="4"/>
        <v>0</v>
      </c>
      <c r="X20">
        <f t="shared" si="4"/>
        <v>2124</v>
      </c>
      <c r="Y20">
        <f t="shared" si="4"/>
        <v>-1856</v>
      </c>
      <c r="Z20">
        <f t="shared" si="4"/>
        <v>286</v>
      </c>
      <c r="AA20">
        <f t="shared" si="4"/>
        <v>-1455</v>
      </c>
    </row>
    <row r="21" spans="2:27" x14ac:dyDescent="0.25">
      <c r="B21" t="s">
        <v>12</v>
      </c>
      <c r="D21">
        <v>4972</v>
      </c>
      <c r="E21">
        <v>4720</v>
      </c>
      <c r="F21">
        <v>5781</v>
      </c>
      <c r="G21">
        <v>4729</v>
      </c>
      <c r="H21">
        <v>4519</v>
      </c>
      <c r="I21">
        <v>4746</v>
      </c>
      <c r="L21">
        <f>SUM(D$17:D21)</f>
        <v>26182</v>
      </c>
      <c r="M21">
        <f>SUM(E$17:E21)</f>
        <v>26239</v>
      </c>
      <c r="N21">
        <f>SUM(F$17:F21)</f>
        <v>29424</v>
      </c>
      <c r="O21">
        <f>SUM(G$17:G21)</f>
        <v>24392</v>
      </c>
      <c r="P21">
        <f>SUM(H$17:H21)</f>
        <v>26324</v>
      </c>
      <c r="Q21">
        <f>SUM(I$17:I21)</f>
        <v>24810</v>
      </c>
      <c r="R21">
        <f t="shared" si="5"/>
        <v>26239</v>
      </c>
      <c r="T21" t="s">
        <v>12</v>
      </c>
      <c r="V21">
        <f t="shared" si="4"/>
        <v>-57</v>
      </c>
      <c r="W21">
        <f t="shared" si="4"/>
        <v>0</v>
      </c>
      <c r="X21">
        <f t="shared" si="4"/>
        <v>3185</v>
      </c>
      <c r="Y21">
        <f t="shared" si="4"/>
        <v>-1847</v>
      </c>
      <c r="Z21">
        <f t="shared" si="4"/>
        <v>85</v>
      </c>
      <c r="AA21">
        <f t="shared" si="4"/>
        <v>-1429</v>
      </c>
    </row>
    <row r="22" spans="2:27" x14ac:dyDescent="0.25">
      <c r="B22" t="s">
        <v>13</v>
      </c>
      <c r="D22">
        <v>4878</v>
      </c>
      <c r="E22">
        <v>4667</v>
      </c>
      <c r="F22">
        <v>4443</v>
      </c>
      <c r="G22">
        <v>4396</v>
      </c>
      <c r="H22">
        <v>4278</v>
      </c>
      <c r="I22">
        <v>4396</v>
      </c>
      <c r="L22">
        <f>SUM(D$17:D22)</f>
        <v>31060</v>
      </c>
      <c r="M22">
        <f>SUM(E$17:E22)</f>
        <v>30906</v>
      </c>
      <c r="N22">
        <f>SUM(F$17:F22)</f>
        <v>33867</v>
      </c>
      <c r="O22">
        <f>SUM(G$17:G22)</f>
        <v>28788</v>
      </c>
      <c r="P22">
        <f>SUM(H$17:H22)</f>
        <v>30602</v>
      </c>
      <c r="Q22">
        <f>SUM(I$17:I22)</f>
        <v>29206</v>
      </c>
      <c r="R22">
        <f t="shared" si="5"/>
        <v>30602</v>
      </c>
      <c r="T22" t="s">
        <v>13</v>
      </c>
      <c r="V22">
        <f t="shared" si="4"/>
        <v>458</v>
      </c>
      <c r="W22">
        <f t="shared" si="4"/>
        <v>304</v>
      </c>
      <c r="X22">
        <f t="shared" si="4"/>
        <v>3265</v>
      </c>
      <c r="Y22">
        <f t="shared" si="4"/>
        <v>-1814</v>
      </c>
      <c r="Z22">
        <f t="shared" si="4"/>
        <v>0</v>
      </c>
      <c r="AA22">
        <f t="shared" si="4"/>
        <v>-1396</v>
      </c>
    </row>
    <row r="23" spans="2:27" x14ac:dyDescent="0.25">
      <c r="B23" t="s">
        <v>14</v>
      </c>
      <c r="D23">
        <v>5028</v>
      </c>
      <c r="E23">
        <v>4986</v>
      </c>
      <c r="F23">
        <v>4501</v>
      </c>
      <c r="G23">
        <v>4497</v>
      </c>
      <c r="H23">
        <v>4264</v>
      </c>
      <c r="I23">
        <v>4469</v>
      </c>
      <c r="L23">
        <f>SUM(D$17:D23)</f>
        <v>36088</v>
      </c>
      <c r="M23">
        <f>SUM(E$17:E23)</f>
        <v>35892</v>
      </c>
      <c r="N23">
        <f>SUM(F$17:F23)</f>
        <v>38368</v>
      </c>
      <c r="O23">
        <f>SUM(G$17:G23)</f>
        <v>33285</v>
      </c>
      <c r="P23">
        <f>SUM(H$17:H23)</f>
        <v>34866</v>
      </c>
      <c r="Q23">
        <f>SUM(I$17:I23)</f>
        <v>33675</v>
      </c>
      <c r="R23">
        <f t="shared" si="5"/>
        <v>34866</v>
      </c>
      <c r="T23" t="s">
        <v>14</v>
      </c>
      <c r="V23">
        <f t="shared" si="4"/>
        <v>1222</v>
      </c>
      <c r="W23">
        <f t="shared" si="4"/>
        <v>1026</v>
      </c>
      <c r="X23">
        <f t="shared" si="4"/>
        <v>3502</v>
      </c>
      <c r="Y23">
        <f t="shared" si="4"/>
        <v>-1581</v>
      </c>
      <c r="Z23">
        <f t="shared" si="4"/>
        <v>0</v>
      </c>
      <c r="AA23">
        <f t="shared" si="4"/>
        <v>-1191</v>
      </c>
    </row>
    <row r="24" spans="2:27" x14ac:dyDescent="0.25">
      <c r="B24" t="s">
        <v>15</v>
      </c>
      <c r="D24">
        <v>4913</v>
      </c>
      <c r="E24">
        <v>4973</v>
      </c>
      <c r="F24">
        <v>4426</v>
      </c>
      <c r="G24">
        <v>4492</v>
      </c>
      <c r="H24">
        <v>4200</v>
      </c>
      <c r="I24">
        <v>4438</v>
      </c>
      <c r="L24">
        <f>SUM(D$17:D24)</f>
        <v>41001</v>
      </c>
      <c r="M24">
        <f>SUM(E$17:E24)</f>
        <v>40865</v>
      </c>
      <c r="N24">
        <f>SUM(F$17:F24)</f>
        <v>42794</v>
      </c>
      <c r="O24">
        <f>SUM(G$17:G24)</f>
        <v>37777</v>
      </c>
      <c r="P24">
        <f>SUM(H$17:H24)</f>
        <v>39066</v>
      </c>
      <c r="Q24">
        <f>SUM(I$17:I24)</f>
        <v>38113</v>
      </c>
      <c r="R24">
        <f t="shared" si="5"/>
        <v>39066</v>
      </c>
      <c r="T24" t="s">
        <v>15</v>
      </c>
      <c r="V24">
        <f t="shared" si="4"/>
        <v>1935</v>
      </c>
      <c r="W24">
        <f t="shared" si="4"/>
        <v>1799</v>
      </c>
      <c r="X24">
        <f t="shared" si="4"/>
        <v>3728</v>
      </c>
      <c r="Y24">
        <f t="shared" si="4"/>
        <v>-1289</v>
      </c>
      <c r="Z24">
        <f t="shared" si="4"/>
        <v>0</v>
      </c>
      <c r="AA24">
        <f t="shared" si="4"/>
        <v>-953</v>
      </c>
    </row>
    <row r="25" spans="2:27" x14ac:dyDescent="0.25">
      <c r="B25" t="s">
        <v>16</v>
      </c>
      <c r="D25">
        <v>4964</v>
      </c>
      <c r="E25">
        <v>5374</v>
      </c>
      <c r="F25">
        <v>4486</v>
      </c>
      <c r="G25">
        <v>4630</v>
      </c>
      <c r="H25">
        <v>4305</v>
      </c>
      <c r="I25">
        <v>4401</v>
      </c>
      <c r="L25">
        <f>SUM(D$17:D25)</f>
        <v>45965</v>
      </c>
      <c r="M25">
        <f>SUM(E$17:E25)</f>
        <v>46239</v>
      </c>
      <c r="N25">
        <f>SUM(F$17:F25)</f>
        <v>47280</v>
      </c>
      <c r="O25">
        <f>SUM(G$17:G25)</f>
        <v>42407</v>
      </c>
      <c r="P25">
        <f>SUM(H$17:H25)</f>
        <v>43371</v>
      </c>
      <c r="Q25">
        <f>SUM(I$17:I25)</f>
        <v>42514</v>
      </c>
      <c r="R25">
        <f t="shared" si="5"/>
        <v>43371</v>
      </c>
      <c r="T25" t="s">
        <v>16</v>
      </c>
      <c r="V25">
        <f t="shared" si="4"/>
        <v>2594</v>
      </c>
      <c r="W25">
        <f t="shared" si="4"/>
        <v>2868</v>
      </c>
      <c r="X25">
        <f t="shared" si="4"/>
        <v>3909</v>
      </c>
      <c r="Y25">
        <f t="shared" si="4"/>
        <v>-964</v>
      </c>
      <c r="Z25">
        <f t="shared" si="4"/>
        <v>0</v>
      </c>
      <c r="AA25">
        <f t="shared" si="4"/>
        <v>-857</v>
      </c>
    </row>
    <row r="26" spans="2:27" x14ac:dyDescent="0.25">
      <c r="B26" t="s">
        <v>17</v>
      </c>
      <c r="D26">
        <v>5511</v>
      </c>
      <c r="E26">
        <v>5877</v>
      </c>
      <c r="F26">
        <v>5208</v>
      </c>
      <c r="G26">
        <v>4973</v>
      </c>
      <c r="H26">
        <v>4651</v>
      </c>
      <c r="I26">
        <v>4777</v>
      </c>
      <c r="L26">
        <f>SUM(D$17:D26)</f>
        <v>51476</v>
      </c>
      <c r="M26">
        <f>SUM(E$17:E26)</f>
        <v>52116</v>
      </c>
      <c r="N26">
        <f>SUM(F$17:F26)</f>
        <v>52488</v>
      </c>
      <c r="O26">
        <f>SUM(G$17:G26)</f>
        <v>47380</v>
      </c>
      <c r="P26">
        <f>SUM(H$17:H26)</f>
        <v>48022</v>
      </c>
      <c r="Q26">
        <f>SUM(I$17:I26)</f>
        <v>47291</v>
      </c>
      <c r="R26">
        <f t="shared" si="5"/>
        <v>48022</v>
      </c>
      <c r="T26" t="s">
        <v>17</v>
      </c>
      <c r="V26">
        <f t="shared" si="4"/>
        <v>3454</v>
      </c>
      <c r="W26">
        <f t="shared" si="4"/>
        <v>4094</v>
      </c>
      <c r="X26">
        <f t="shared" si="4"/>
        <v>4466</v>
      </c>
      <c r="Y26">
        <f t="shared" si="4"/>
        <v>-642</v>
      </c>
      <c r="Z26">
        <f t="shared" si="4"/>
        <v>0</v>
      </c>
      <c r="AA26">
        <f t="shared" si="4"/>
        <v>-731</v>
      </c>
    </row>
    <row r="27" spans="2:27" x14ac:dyDescent="0.25">
      <c r="B27" t="s">
        <v>18</v>
      </c>
      <c r="D27">
        <v>5459</v>
      </c>
      <c r="E27">
        <v>5535</v>
      </c>
      <c r="F27">
        <v>5662</v>
      </c>
      <c r="G27">
        <v>5012</v>
      </c>
      <c r="H27">
        <v>4686</v>
      </c>
      <c r="I27">
        <v>4987</v>
      </c>
      <c r="L27">
        <f>SUM(D$17:D27)</f>
        <v>56935</v>
      </c>
      <c r="M27">
        <f>SUM(E$17:E27)</f>
        <v>57651</v>
      </c>
      <c r="N27">
        <f>SUM(F$17:F27)</f>
        <v>58150</v>
      </c>
      <c r="O27">
        <f>SUM(G$17:G27)</f>
        <v>52392</v>
      </c>
      <c r="P27">
        <f>SUM(H$17:H27)</f>
        <v>52708</v>
      </c>
      <c r="Q27">
        <f>SUM(I$17:I27)</f>
        <v>52278</v>
      </c>
      <c r="R27">
        <f t="shared" si="5"/>
        <v>52708</v>
      </c>
      <c r="T27" t="s">
        <v>18</v>
      </c>
      <c r="V27">
        <f t="shared" si="4"/>
        <v>4227</v>
      </c>
      <c r="W27">
        <f t="shared" si="4"/>
        <v>4943</v>
      </c>
      <c r="X27">
        <f t="shared" si="4"/>
        <v>5442</v>
      </c>
      <c r="Y27">
        <f t="shared" si="4"/>
        <v>-316</v>
      </c>
      <c r="Z27">
        <f t="shared" si="4"/>
        <v>0</v>
      </c>
      <c r="AA27">
        <f t="shared" si="4"/>
        <v>-430</v>
      </c>
    </row>
    <row r="28" spans="2:27" x14ac:dyDescent="0.25">
      <c r="B28" t="s">
        <v>19</v>
      </c>
      <c r="D28">
        <v>6740</v>
      </c>
      <c r="E28">
        <v>5931</v>
      </c>
      <c r="F28">
        <v>6093</v>
      </c>
      <c r="G28">
        <v>5674</v>
      </c>
      <c r="H28">
        <v>5317</v>
      </c>
      <c r="I28">
        <v>6239</v>
      </c>
      <c r="L28">
        <f>SUM(D$17:D28)</f>
        <v>63675</v>
      </c>
      <c r="M28">
        <f>SUM(E$17:E28)</f>
        <v>63582</v>
      </c>
      <c r="N28">
        <f>SUM(F$17:F28)</f>
        <v>64243</v>
      </c>
      <c r="O28">
        <f>SUM(G$17:G28)</f>
        <v>58066</v>
      </c>
      <c r="P28">
        <f>SUM(H$17:H28)</f>
        <v>58025</v>
      </c>
      <c r="Q28">
        <f>SUM(I$17:I28)</f>
        <v>58517</v>
      </c>
      <c r="R28">
        <f t="shared" si="5"/>
        <v>58517</v>
      </c>
      <c r="T28" t="s">
        <v>19</v>
      </c>
      <c r="V28">
        <f t="shared" si="4"/>
        <v>5158</v>
      </c>
      <c r="W28">
        <f t="shared" si="4"/>
        <v>5065</v>
      </c>
      <c r="X28">
        <f t="shared" si="4"/>
        <v>5726</v>
      </c>
      <c r="Y28">
        <f t="shared" si="4"/>
        <v>-451</v>
      </c>
      <c r="Z28">
        <f t="shared" si="4"/>
        <v>-492</v>
      </c>
      <c r="AA28">
        <f t="shared" si="4"/>
        <v>0</v>
      </c>
    </row>
    <row r="31" spans="2:27" x14ac:dyDescent="0.25">
      <c r="B31" s="3" t="s">
        <v>78</v>
      </c>
      <c r="C31" s="3"/>
    </row>
  </sheetData>
  <hyperlinks>
    <hyperlink ref="A1" location="home!A1" display="home" xr:uid="{6CDE20A1-D7CE-44EF-AA8B-AF91ADA551BC}"/>
    <hyperlink ref="B31" r:id="rId1" xr:uid="{98C6A288-CC16-4DF3-9F4B-B1C96F82B57D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150A-42C1-42EE-8838-F88EF69C9B59}">
  <dimension ref="A1:AD47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8277</v>
      </c>
      <c r="D2">
        <v>8917</v>
      </c>
      <c r="E2">
        <v>9071</v>
      </c>
      <c r="F2">
        <v>9677</v>
      </c>
      <c r="G2">
        <v>9620</v>
      </c>
      <c r="H2">
        <v>9378</v>
      </c>
      <c r="I2">
        <v>9491</v>
      </c>
      <c r="K2">
        <f>SUM(C$2:C2)</f>
        <v>8277</v>
      </c>
      <c r="L2">
        <f>SUM(D$2:D2)</f>
        <v>8917</v>
      </c>
      <c r="M2">
        <f>SUM(E$2:E2)</f>
        <v>9071</v>
      </c>
      <c r="N2">
        <f>SUM(F$2:F2)</f>
        <v>9677</v>
      </c>
      <c r="O2">
        <f>SUM(G$2:G2)</f>
        <v>9620</v>
      </c>
      <c r="P2">
        <f>SUM(H$2:H2)</f>
        <v>9378</v>
      </c>
      <c r="Q2">
        <f>SUM(I$2:I2)</f>
        <v>9491</v>
      </c>
      <c r="R2">
        <f>MEDIAN(M2:Q2)</f>
        <v>9491</v>
      </c>
      <c r="T2" t="s">
        <v>8</v>
      </c>
      <c r="U2">
        <f t="shared" ref="U2:V13" si="0">K2-$R2</f>
        <v>-1214</v>
      </c>
      <c r="V2">
        <f t="shared" si="0"/>
        <v>-574</v>
      </c>
      <c r="W2">
        <f t="shared" ref="W2:W10" si="1">M2-$R2</f>
        <v>-420</v>
      </c>
      <c r="X2">
        <f t="shared" ref="X2:X10" si="2">N2-$R2</f>
        <v>186</v>
      </c>
      <c r="Y2">
        <f t="shared" ref="Y2:Y10" si="3">O2-$R2</f>
        <v>129</v>
      </c>
      <c r="Z2">
        <f t="shared" ref="Z2:Z10" si="4">P2-$R2</f>
        <v>-113</v>
      </c>
      <c r="AA2">
        <f t="shared" ref="AA2:AA10" si="5">Q2-$R2</f>
        <v>0</v>
      </c>
      <c r="AC2">
        <f>MEDIAN($E2:$I2)</f>
        <v>9491</v>
      </c>
      <c r="AD2">
        <f>MEDIAN(F2:I2)</f>
        <v>9555.5</v>
      </c>
    </row>
    <row r="3" spans="1:30" x14ac:dyDescent="0.25">
      <c r="B3" t="s">
        <v>9</v>
      </c>
      <c r="C3">
        <v>7928</v>
      </c>
      <c r="D3">
        <v>8546</v>
      </c>
      <c r="E3">
        <v>8989</v>
      </c>
      <c r="F3">
        <v>8954</v>
      </c>
      <c r="G3">
        <v>8821</v>
      </c>
      <c r="H3">
        <v>8722</v>
      </c>
      <c r="I3">
        <v>9110</v>
      </c>
      <c r="K3">
        <f>SUM(C$2:C3)</f>
        <v>16205</v>
      </c>
      <c r="L3">
        <f>SUM(D$2:D3)</f>
        <v>17463</v>
      </c>
      <c r="M3">
        <f>SUM(E$2:E3)</f>
        <v>18060</v>
      </c>
      <c r="N3">
        <f>SUM(F$2:F3)</f>
        <v>18631</v>
      </c>
      <c r="O3">
        <f>SUM(G$2:G3)</f>
        <v>18441</v>
      </c>
      <c r="P3">
        <f>SUM(H$2:H3)</f>
        <v>18100</v>
      </c>
      <c r="Q3">
        <f>SUM(I$2:I3)</f>
        <v>18601</v>
      </c>
      <c r="R3">
        <f t="shared" ref="R3:R13" si="6">MEDIAN(M3:Q3)</f>
        <v>18441</v>
      </c>
      <c r="T3" t="s">
        <v>9</v>
      </c>
      <c r="U3">
        <f t="shared" si="0"/>
        <v>-2236</v>
      </c>
      <c r="V3">
        <f t="shared" si="0"/>
        <v>-978</v>
      </c>
      <c r="W3">
        <f t="shared" si="1"/>
        <v>-381</v>
      </c>
      <c r="X3">
        <f t="shared" si="2"/>
        <v>190</v>
      </c>
      <c r="Y3">
        <f t="shared" si="3"/>
        <v>0</v>
      </c>
      <c r="Z3">
        <f t="shared" si="4"/>
        <v>-341</v>
      </c>
      <c r="AA3">
        <f t="shared" si="5"/>
        <v>160</v>
      </c>
      <c r="AC3">
        <f t="shared" ref="AC3:AC13" si="7">MEDIAN($E3:$I3)</f>
        <v>8954</v>
      </c>
      <c r="AD3">
        <f t="shared" ref="AD3:AD13" si="8">MEDIAN(F3:I3)</f>
        <v>8887.5</v>
      </c>
    </row>
    <row r="4" spans="1:30" x14ac:dyDescent="0.25">
      <c r="B4" t="s">
        <v>10</v>
      </c>
      <c r="C4">
        <v>8727</v>
      </c>
      <c r="D4">
        <v>9194</v>
      </c>
      <c r="E4">
        <v>10067</v>
      </c>
      <c r="F4">
        <v>9646</v>
      </c>
      <c r="G4">
        <v>9811</v>
      </c>
      <c r="H4">
        <v>10077</v>
      </c>
      <c r="I4">
        <v>9997</v>
      </c>
      <c r="K4">
        <f>SUM(C$2:C4)</f>
        <v>24932</v>
      </c>
      <c r="L4">
        <f>SUM(D$2:D4)</f>
        <v>26657</v>
      </c>
      <c r="M4">
        <f>SUM(E$2:E4)</f>
        <v>28127</v>
      </c>
      <c r="N4">
        <f>SUM(F$2:F4)</f>
        <v>28277</v>
      </c>
      <c r="O4">
        <f>SUM(G$2:G4)</f>
        <v>28252</v>
      </c>
      <c r="P4">
        <f>SUM(H$2:H4)</f>
        <v>28177</v>
      </c>
      <c r="Q4">
        <f>SUM(I$2:I4)</f>
        <v>28598</v>
      </c>
      <c r="R4">
        <f t="shared" si="6"/>
        <v>28252</v>
      </c>
      <c r="T4" t="s">
        <v>10</v>
      </c>
      <c r="U4">
        <f t="shared" si="0"/>
        <v>-3320</v>
      </c>
      <c r="V4">
        <f t="shared" si="0"/>
        <v>-1595</v>
      </c>
      <c r="W4">
        <f t="shared" si="1"/>
        <v>-125</v>
      </c>
      <c r="X4">
        <f t="shared" si="2"/>
        <v>25</v>
      </c>
      <c r="Y4">
        <f t="shared" si="3"/>
        <v>0</v>
      </c>
      <c r="Z4">
        <f t="shared" si="4"/>
        <v>-75</v>
      </c>
      <c r="AA4">
        <f t="shared" si="5"/>
        <v>346</v>
      </c>
      <c r="AC4">
        <f t="shared" si="7"/>
        <v>9997</v>
      </c>
      <c r="AD4">
        <f t="shared" si="8"/>
        <v>9904</v>
      </c>
    </row>
    <row r="5" spans="1:30" x14ac:dyDescent="0.25">
      <c r="B5" t="s">
        <v>11</v>
      </c>
      <c r="C5">
        <v>8383</v>
      </c>
      <c r="D5">
        <v>8816</v>
      </c>
      <c r="E5">
        <v>9823</v>
      </c>
      <c r="F5">
        <v>9713</v>
      </c>
      <c r="G5">
        <v>10064</v>
      </c>
      <c r="H5">
        <v>10227</v>
      </c>
      <c r="I5">
        <v>9945</v>
      </c>
      <c r="K5">
        <f>SUM(C$2:C5)</f>
        <v>33315</v>
      </c>
      <c r="L5">
        <f>SUM(D$2:D5)</f>
        <v>35473</v>
      </c>
      <c r="M5">
        <f>SUM(E$2:E5)</f>
        <v>37950</v>
      </c>
      <c r="N5">
        <f>SUM(F$2:F5)</f>
        <v>37990</v>
      </c>
      <c r="O5">
        <f>SUM(G$2:G5)</f>
        <v>38316</v>
      </c>
      <c r="P5">
        <f>SUM(H$2:H5)</f>
        <v>38404</v>
      </c>
      <c r="Q5">
        <f>SUM(I$2:I5)</f>
        <v>38543</v>
      </c>
      <c r="R5">
        <f t="shared" si="6"/>
        <v>38316</v>
      </c>
      <c r="T5" t="s">
        <v>11</v>
      </c>
      <c r="U5">
        <f t="shared" si="0"/>
        <v>-5001</v>
      </c>
      <c r="V5">
        <f t="shared" si="0"/>
        <v>-2843</v>
      </c>
      <c r="W5">
        <f t="shared" si="1"/>
        <v>-366</v>
      </c>
      <c r="X5">
        <f t="shared" si="2"/>
        <v>-326</v>
      </c>
      <c r="Y5">
        <f t="shared" si="3"/>
        <v>0</v>
      </c>
      <c r="Z5">
        <f t="shared" si="4"/>
        <v>88</v>
      </c>
      <c r="AA5">
        <f t="shared" si="5"/>
        <v>227</v>
      </c>
      <c r="AC5">
        <f t="shared" si="7"/>
        <v>9945</v>
      </c>
      <c r="AD5">
        <f t="shared" si="8"/>
        <v>10004.5</v>
      </c>
    </row>
    <row r="6" spans="1:30" x14ac:dyDescent="0.25">
      <c r="B6" t="s">
        <v>12</v>
      </c>
      <c r="D6">
        <v>9580</v>
      </c>
      <c r="E6">
        <v>10322</v>
      </c>
      <c r="F6">
        <v>10408</v>
      </c>
      <c r="G6">
        <v>10278</v>
      </c>
      <c r="H6">
        <v>10498</v>
      </c>
      <c r="I6">
        <v>10571</v>
      </c>
      <c r="L6">
        <f>SUM(D$2:D6)</f>
        <v>45053</v>
      </c>
      <c r="M6">
        <f>SUM(E$2:E6)</f>
        <v>48272</v>
      </c>
      <c r="N6">
        <f>SUM(F$2:F6)</f>
        <v>48398</v>
      </c>
      <c r="O6">
        <f>SUM(G$2:G6)</f>
        <v>48594</v>
      </c>
      <c r="P6">
        <f>SUM(H$2:H6)</f>
        <v>48902</v>
      </c>
      <c r="Q6">
        <f>SUM(I$2:I6)</f>
        <v>49114</v>
      </c>
      <c r="R6">
        <f t="shared" si="6"/>
        <v>48594</v>
      </c>
      <c r="T6" t="s">
        <v>12</v>
      </c>
      <c r="V6">
        <f t="shared" si="0"/>
        <v>-3541</v>
      </c>
      <c r="W6">
        <f t="shared" si="1"/>
        <v>-322</v>
      </c>
      <c r="X6">
        <f t="shared" si="2"/>
        <v>-196</v>
      </c>
      <c r="Y6">
        <f t="shared" si="3"/>
        <v>0</v>
      </c>
      <c r="Z6">
        <f t="shared" si="4"/>
        <v>308</v>
      </c>
      <c r="AA6">
        <f t="shared" si="5"/>
        <v>520</v>
      </c>
      <c r="AC6">
        <f t="shared" si="7"/>
        <v>10408</v>
      </c>
      <c r="AD6">
        <f t="shared" si="8"/>
        <v>10453</v>
      </c>
    </row>
    <row r="7" spans="1:30" x14ac:dyDescent="0.25">
      <c r="B7" t="s">
        <v>13</v>
      </c>
      <c r="D7">
        <v>9531</v>
      </c>
      <c r="E7">
        <v>10216</v>
      </c>
      <c r="F7">
        <v>9877</v>
      </c>
      <c r="G7">
        <v>10014</v>
      </c>
      <c r="H7">
        <v>10154</v>
      </c>
      <c r="I7">
        <v>9895</v>
      </c>
      <c r="L7">
        <f>SUM(D$2:D7)</f>
        <v>54584</v>
      </c>
      <c r="M7">
        <f>SUM(E$2:E7)</f>
        <v>58488</v>
      </c>
      <c r="N7">
        <f>SUM(F$2:F7)</f>
        <v>58275</v>
      </c>
      <c r="O7">
        <f>SUM(G$2:G7)</f>
        <v>58608</v>
      </c>
      <c r="P7">
        <f>SUM(H$2:H7)</f>
        <v>59056</v>
      </c>
      <c r="Q7">
        <f>SUM(I$2:I7)</f>
        <v>59009</v>
      </c>
      <c r="R7">
        <f t="shared" si="6"/>
        <v>58608</v>
      </c>
      <c r="T7" t="s">
        <v>13</v>
      </c>
      <c r="V7">
        <f t="shared" si="0"/>
        <v>-4024</v>
      </c>
      <c r="W7">
        <f t="shared" si="1"/>
        <v>-120</v>
      </c>
      <c r="X7">
        <f t="shared" si="2"/>
        <v>-333</v>
      </c>
      <c r="Y7">
        <f t="shared" si="3"/>
        <v>0</v>
      </c>
      <c r="Z7">
        <f t="shared" si="4"/>
        <v>448</v>
      </c>
      <c r="AA7">
        <f t="shared" si="5"/>
        <v>401</v>
      </c>
      <c r="AC7">
        <f t="shared" si="7"/>
        <v>10014</v>
      </c>
      <c r="AD7">
        <f t="shared" si="8"/>
        <v>9954.5</v>
      </c>
    </row>
    <row r="8" spans="1:30" x14ac:dyDescent="0.25">
      <c r="B8" t="s">
        <v>14</v>
      </c>
      <c r="D8">
        <v>9232</v>
      </c>
      <c r="E8">
        <v>10325</v>
      </c>
      <c r="F8">
        <v>10119</v>
      </c>
      <c r="G8">
        <v>10478</v>
      </c>
      <c r="H8">
        <v>10431</v>
      </c>
      <c r="I8">
        <v>10503</v>
      </c>
      <c r="L8">
        <f>SUM(D$2:D8)</f>
        <v>63816</v>
      </c>
      <c r="M8">
        <f>SUM(E$2:E8)</f>
        <v>68813</v>
      </c>
      <c r="N8">
        <f>SUM(F$2:F8)</f>
        <v>68394</v>
      </c>
      <c r="O8">
        <f>SUM(G$2:G8)</f>
        <v>69086</v>
      </c>
      <c r="P8">
        <f>SUM(H$2:H8)</f>
        <v>69487</v>
      </c>
      <c r="Q8">
        <f>SUM(I$2:I8)</f>
        <v>69512</v>
      </c>
      <c r="R8">
        <f t="shared" si="6"/>
        <v>69086</v>
      </c>
      <c r="T8" t="s">
        <v>14</v>
      </c>
      <c r="V8">
        <f t="shared" si="0"/>
        <v>-5270</v>
      </c>
      <c r="W8">
        <f t="shared" si="1"/>
        <v>-273</v>
      </c>
      <c r="X8">
        <f t="shared" si="2"/>
        <v>-692</v>
      </c>
      <c r="Y8">
        <f t="shared" si="3"/>
        <v>0</v>
      </c>
      <c r="Z8">
        <f t="shared" si="4"/>
        <v>401</v>
      </c>
      <c r="AA8">
        <f t="shared" si="5"/>
        <v>426</v>
      </c>
      <c r="AC8">
        <f t="shared" si="7"/>
        <v>10431</v>
      </c>
      <c r="AD8">
        <f t="shared" si="8"/>
        <v>10454.5</v>
      </c>
    </row>
    <row r="9" spans="1:30" x14ac:dyDescent="0.25">
      <c r="B9" t="s">
        <v>15</v>
      </c>
      <c r="D9">
        <v>9369</v>
      </c>
      <c r="E9">
        <v>10082</v>
      </c>
      <c r="F9">
        <v>9959</v>
      </c>
      <c r="G9">
        <v>10241</v>
      </c>
      <c r="H9">
        <v>10418</v>
      </c>
      <c r="I9">
        <v>10147</v>
      </c>
      <c r="L9">
        <f>SUM(D$2:D9)</f>
        <v>73185</v>
      </c>
      <c r="M9">
        <f>SUM(E$2:E9)</f>
        <v>78895</v>
      </c>
      <c r="N9">
        <f>SUM(F$2:F9)</f>
        <v>78353</v>
      </c>
      <c r="O9">
        <f>SUM(G$2:G9)</f>
        <v>79327</v>
      </c>
      <c r="P9">
        <f>SUM(H$2:H9)</f>
        <v>79905</v>
      </c>
      <c r="Q9">
        <f>SUM(I$2:I9)</f>
        <v>79659</v>
      </c>
      <c r="R9">
        <f t="shared" si="6"/>
        <v>79327</v>
      </c>
      <c r="T9" t="s">
        <v>15</v>
      </c>
      <c r="V9">
        <f t="shared" si="0"/>
        <v>-6142</v>
      </c>
      <c r="W9">
        <f t="shared" si="1"/>
        <v>-432</v>
      </c>
      <c r="X9">
        <f t="shared" si="2"/>
        <v>-974</v>
      </c>
      <c r="Y9">
        <f t="shared" si="3"/>
        <v>0</v>
      </c>
      <c r="Z9">
        <f t="shared" si="4"/>
        <v>578</v>
      </c>
      <c r="AA9">
        <f t="shared" si="5"/>
        <v>332</v>
      </c>
      <c r="AC9">
        <f t="shared" si="7"/>
        <v>10147</v>
      </c>
      <c r="AD9">
        <f t="shared" si="8"/>
        <v>10194</v>
      </c>
    </row>
    <row r="10" spans="1:30" x14ac:dyDescent="0.25">
      <c r="B10" t="s">
        <v>16</v>
      </c>
      <c r="D10">
        <v>8374</v>
      </c>
      <c r="E10">
        <v>9419</v>
      </c>
      <c r="F10">
        <v>9323</v>
      </c>
      <c r="G10">
        <v>9338</v>
      </c>
      <c r="H10">
        <v>9624</v>
      </c>
      <c r="I10">
        <v>9555</v>
      </c>
      <c r="L10">
        <f>SUM(D$2:D10)</f>
        <v>81559</v>
      </c>
      <c r="M10">
        <f>SUM(E$2:E10)</f>
        <v>88314</v>
      </c>
      <c r="N10">
        <f>SUM(F$2:F10)</f>
        <v>87676</v>
      </c>
      <c r="O10">
        <f>SUM(G$2:G10)</f>
        <v>88665</v>
      </c>
      <c r="P10">
        <f>SUM(H$2:H10)</f>
        <v>89529</v>
      </c>
      <c r="Q10">
        <f>SUM(I$2:I10)</f>
        <v>89214</v>
      </c>
      <c r="R10">
        <f t="shared" si="6"/>
        <v>88665</v>
      </c>
      <c r="T10" t="s">
        <v>16</v>
      </c>
      <c r="V10">
        <f t="shared" si="0"/>
        <v>-7106</v>
      </c>
      <c r="W10">
        <f t="shared" si="1"/>
        <v>-351</v>
      </c>
      <c r="X10">
        <f t="shared" si="2"/>
        <v>-989</v>
      </c>
      <c r="Y10">
        <f t="shared" si="3"/>
        <v>0</v>
      </c>
      <c r="Z10">
        <f t="shared" si="4"/>
        <v>864</v>
      </c>
      <c r="AA10">
        <f t="shared" si="5"/>
        <v>549</v>
      </c>
      <c r="AC10">
        <f t="shared" si="7"/>
        <v>9419</v>
      </c>
      <c r="AD10">
        <f t="shared" si="8"/>
        <v>9446.5</v>
      </c>
    </row>
    <row r="11" spans="1:30" x14ac:dyDescent="0.25">
      <c r="B11" t="s">
        <v>17</v>
      </c>
      <c r="D11">
        <v>8147</v>
      </c>
      <c r="E11">
        <v>9316</v>
      </c>
      <c r="F11">
        <v>9174</v>
      </c>
      <c r="G11">
        <v>9351</v>
      </c>
      <c r="H11">
        <v>9401</v>
      </c>
      <c r="I11">
        <v>9381</v>
      </c>
      <c r="L11">
        <f>SUM(D$2:D11)</f>
        <v>89706</v>
      </c>
      <c r="M11">
        <f>SUM(E$2:E11)</f>
        <v>97630</v>
      </c>
      <c r="N11">
        <f>SUM(F$2:F11)</f>
        <v>96850</v>
      </c>
      <c r="O11">
        <f>SUM(G$2:G11)</f>
        <v>98016</v>
      </c>
      <c r="P11">
        <f>SUM(H$2:H11)</f>
        <v>98930</v>
      </c>
      <c r="Q11">
        <f>SUM(I$2:I11)</f>
        <v>98595</v>
      </c>
      <c r="R11">
        <f t="shared" si="6"/>
        <v>98016</v>
      </c>
      <c r="T11" t="s">
        <v>17</v>
      </c>
      <c r="V11">
        <f t="shared" si="0"/>
        <v>-8310</v>
      </c>
      <c r="W11">
        <f t="shared" ref="W11:AA13" si="9">M11-$R11</f>
        <v>-386</v>
      </c>
      <c r="X11">
        <f t="shared" si="9"/>
        <v>-1166</v>
      </c>
      <c r="Y11">
        <f t="shared" si="9"/>
        <v>0</v>
      </c>
      <c r="Z11">
        <f t="shared" si="9"/>
        <v>914</v>
      </c>
      <c r="AA11">
        <f t="shared" si="9"/>
        <v>579</v>
      </c>
      <c r="AC11">
        <f t="shared" si="7"/>
        <v>9351</v>
      </c>
      <c r="AD11">
        <f t="shared" si="8"/>
        <v>9366</v>
      </c>
    </row>
    <row r="12" spans="1:30" x14ac:dyDescent="0.25">
      <c r="B12" t="s">
        <v>18</v>
      </c>
      <c r="D12">
        <v>7506</v>
      </c>
      <c r="E12">
        <v>8492</v>
      </c>
      <c r="F12">
        <v>8194</v>
      </c>
      <c r="G12">
        <v>8431</v>
      </c>
      <c r="H12">
        <v>8549</v>
      </c>
      <c r="I12">
        <v>8580</v>
      </c>
      <c r="L12">
        <f>SUM(D$2:D12)</f>
        <v>97212</v>
      </c>
      <c r="M12">
        <f>SUM(E$2:E12)</f>
        <v>106122</v>
      </c>
      <c r="N12">
        <f>SUM(F$2:F12)</f>
        <v>105044</v>
      </c>
      <c r="O12">
        <f>SUM(G$2:G12)</f>
        <v>106447</v>
      </c>
      <c r="P12">
        <f>SUM(H$2:H12)</f>
        <v>107479</v>
      </c>
      <c r="Q12">
        <f>SUM(I$2:I12)</f>
        <v>107175</v>
      </c>
      <c r="R12">
        <f t="shared" si="6"/>
        <v>106447</v>
      </c>
      <c r="T12" t="s">
        <v>18</v>
      </c>
      <c r="V12">
        <f t="shared" si="0"/>
        <v>-9235</v>
      </c>
      <c r="W12">
        <f t="shared" si="9"/>
        <v>-325</v>
      </c>
      <c r="X12">
        <f t="shared" si="9"/>
        <v>-1403</v>
      </c>
      <c r="Y12">
        <f t="shared" si="9"/>
        <v>0</v>
      </c>
      <c r="Z12">
        <f t="shared" si="9"/>
        <v>1032</v>
      </c>
      <c r="AA12">
        <f t="shared" si="9"/>
        <v>728</v>
      </c>
      <c r="AC12">
        <f t="shared" si="7"/>
        <v>8492</v>
      </c>
      <c r="AD12">
        <f t="shared" si="8"/>
        <v>8490</v>
      </c>
    </row>
    <row r="13" spans="1:30" x14ac:dyDescent="0.25">
      <c r="B13" t="s">
        <v>19</v>
      </c>
      <c r="D13">
        <v>7522</v>
      </c>
      <c r="E13">
        <v>8141</v>
      </c>
      <c r="F13">
        <v>8033</v>
      </c>
      <c r="G13">
        <v>8076</v>
      </c>
      <c r="H13">
        <v>8353</v>
      </c>
      <c r="I13">
        <v>8241</v>
      </c>
      <c r="L13">
        <f>SUM(D$2:D13)</f>
        <v>104734</v>
      </c>
      <c r="M13">
        <f>SUM(E$2:E13)</f>
        <v>114263</v>
      </c>
      <c r="N13">
        <f>SUM(F$2:F13)</f>
        <v>113077</v>
      </c>
      <c r="O13">
        <f>SUM(G$2:G13)</f>
        <v>114523</v>
      </c>
      <c r="P13">
        <f>SUM(H$2:H13)</f>
        <v>115832</v>
      </c>
      <c r="Q13">
        <f>SUM(I$2:I13)</f>
        <v>115416</v>
      </c>
      <c r="R13">
        <f t="shared" si="6"/>
        <v>114523</v>
      </c>
      <c r="T13" t="s">
        <v>19</v>
      </c>
      <c r="V13">
        <f t="shared" si="0"/>
        <v>-9789</v>
      </c>
      <c r="W13">
        <f t="shared" si="9"/>
        <v>-260</v>
      </c>
      <c r="X13">
        <f t="shared" si="9"/>
        <v>-1446</v>
      </c>
      <c r="Y13">
        <f t="shared" si="9"/>
        <v>0</v>
      </c>
      <c r="Z13">
        <f t="shared" si="9"/>
        <v>1309</v>
      </c>
      <c r="AA13">
        <f t="shared" si="9"/>
        <v>893</v>
      </c>
      <c r="AC13">
        <f t="shared" si="7"/>
        <v>8141</v>
      </c>
      <c r="AD13">
        <f t="shared" si="8"/>
        <v>8158.5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9512</v>
      </c>
      <c r="D17">
        <v>9187</v>
      </c>
      <c r="E17">
        <v>10180</v>
      </c>
      <c r="F17">
        <v>8348</v>
      </c>
      <c r="G17">
        <v>8372</v>
      </c>
      <c r="H17">
        <v>8803</v>
      </c>
      <c r="I17">
        <v>9282</v>
      </c>
      <c r="K17">
        <f>SUM(C$17:C17)</f>
        <v>9512</v>
      </c>
      <c r="L17">
        <f>SUM(D$17:D17)</f>
        <v>9187</v>
      </c>
      <c r="M17">
        <f>SUM(E$17:E17)</f>
        <v>10180</v>
      </c>
      <c r="N17">
        <f>SUM(F$17:F17)</f>
        <v>8348</v>
      </c>
      <c r="O17">
        <f>SUM(G$17:G17)</f>
        <v>8372</v>
      </c>
      <c r="P17">
        <f>SUM(H$17:H17)</f>
        <v>8803</v>
      </c>
      <c r="Q17">
        <f>SUM(I$17:I17)</f>
        <v>9282</v>
      </c>
      <c r="R17">
        <f>MEDIAN(M17:Q17)</f>
        <v>8803</v>
      </c>
      <c r="T17" t="s">
        <v>8</v>
      </c>
      <c r="U17">
        <f t="shared" ref="U17:V28" si="10">K17-$R17</f>
        <v>709</v>
      </c>
      <c r="V17">
        <f t="shared" si="10"/>
        <v>384</v>
      </c>
      <c r="W17">
        <f t="shared" ref="W17:W25" si="11">M17-$R17</f>
        <v>1377</v>
      </c>
      <c r="X17">
        <f t="shared" ref="X17:X25" si="12">N17-$R17</f>
        <v>-455</v>
      </c>
      <c r="Y17">
        <f t="shared" ref="Y17:Y25" si="13">O17-$R17</f>
        <v>-431</v>
      </c>
      <c r="Z17">
        <f t="shared" ref="Z17:Z25" si="14">P17-$R17</f>
        <v>0</v>
      </c>
      <c r="AA17">
        <f t="shared" ref="AA17:AA25" si="15">Q17-$R17</f>
        <v>479</v>
      </c>
    </row>
    <row r="18" spans="2:27" x14ac:dyDescent="0.25">
      <c r="B18" t="s">
        <v>9</v>
      </c>
      <c r="C18">
        <v>7269</v>
      </c>
      <c r="D18">
        <v>8227</v>
      </c>
      <c r="E18">
        <v>7558</v>
      </c>
      <c r="F18">
        <v>7541</v>
      </c>
      <c r="G18">
        <v>7487</v>
      </c>
      <c r="H18">
        <v>8337</v>
      </c>
      <c r="I18">
        <v>8025</v>
      </c>
      <c r="K18">
        <f>SUM(C$17:C18)</f>
        <v>16781</v>
      </c>
      <c r="L18">
        <f>SUM(D$17:D18)</f>
        <v>17414</v>
      </c>
      <c r="M18">
        <f>SUM(E$17:E18)</f>
        <v>17738</v>
      </c>
      <c r="N18">
        <f>SUM(F$17:F18)</f>
        <v>15889</v>
      </c>
      <c r="O18">
        <f>SUM(G$17:G18)</f>
        <v>15859</v>
      </c>
      <c r="P18">
        <f>SUM(H$17:H18)</f>
        <v>17140</v>
      </c>
      <c r="Q18">
        <f>SUM(I$17:I18)</f>
        <v>17307</v>
      </c>
      <c r="R18">
        <f t="shared" ref="R18:R28" si="16">MEDIAN(M18:Q18)</f>
        <v>17140</v>
      </c>
      <c r="T18" t="s">
        <v>9</v>
      </c>
      <c r="U18">
        <f t="shared" si="10"/>
        <v>-359</v>
      </c>
      <c r="V18">
        <f t="shared" si="10"/>
        <v>274</v>
      </c>
      <c r="W18">
        <f t="shared" si="11"/>
        <v>598</v>
      </c>
      <c r="X18">
        <f t="shared" si="12"/>
        <v>-1251</v>
      </c>
      <c r="Y18">
        <f t="shared" si="13"/>
        <v>-1281</v>
      </c>
      <c r="Z18">
        <f t="shared" si="14"/>
        <v>0</v>
      </c>
      <c r="AA18">
        <f t="shared" si="15"/>
        <v>167</v>
      </c>
    </row>
    <row r="19" spans="2:27" x14ac:dyDescent="0.25">
      <c r="B19" t="s">
        <v>10</v>
      </c>
      <c r="C19">
        <v>8134</v>
      </c>
      <c r="D19">
        <v>8052</v>
      </c>
      <c r="E19">
        <v>7809</v>
      </c>
      <c r="F19">
        <v>8557</v>
      </c>
      <c r="G19">
        <v>7791</v>
      </c>
      <c r="H19">
        <v>9437</v>
      </c>
      <c r="I19">
        <v>8248</v>
      </c>
      <c r="K19">
        <f>SUM(C$17:C19)</f>
        <v>24915</v>
      </c>
      <c r="L19">
        <f>SUM(D$17:D19)</f>
        <v>25466</v>
      </c>
      <c r="M19">
        <f>SUM(E$17:E19)</f>
        <v>25547</v>
      </c>
      <c r="N19">
        <f>SUM(F$17:F19)</f>
        <v>24446</v>
      </c>
      <c r="O19">
        <f>SUM(G$17:G19)</f>
        <v>23650</v>
      </c>
      <c r="P19">
        <f>SUM(H$17:H19)</f>
        <v>26577</v>
      </c>
      <c r="Q19">
        <f>SUM(I$17:I19)</f>
        <v>25555</v>
      </c>
      <c r="R19">
        <f t="shared" si="16"/>
        <v>25547</v>
      </c>
      <c r="T19" t="s">
        <v>10</v>
      </c>
      <c r="U19">
        <f t="shared" si="10"/>
        <v>-632</v>
      </c>
      <c r="V19">
        <f t="shared" si="10"/>
        <v>-81</v>
      </c>
      <c r="W19">
        <f t="shared" si="11"/>
        <v>0</v>
      </c>
      <c r="X19">
        <f t="shared" si="12"/>
        <v>-1101</v>
      </c>
      <c r="Y19">
        <f t="shared" si="13"/>
        <v>-1897</v>
      </c>
      <c r="Z19">
        <f t="shared" si="14"/>
        <v>1030</v>
      </c>
      <c r="AA19">
        <f t="shared" si="15"/>
        <v>8</v>
      </c>
    </row>
    <row r="20" spans="2:27" x14ac:dyDescent="0.25">
      <c r="B20" t="s">
        <v>11</v>
      </c>
      <c r="C20">
        <v>7649</v>
      </c>
      <c r="D20">
        <v>7313</v>
      </c>
      <c r="E20">
        <v>7316</v>
      </c>
      <c r="F20">
        <v>10555</v>
      </c>
      <c r="G20">
        <v>7373</v>
      </c>
      <c r="H20">
        <v>7797</v>
      </c>
      <c r="I20">
        <v>7731</v>
      </c>
      <c r="K20">
        <f>SUM(C$17:C20)</f>
        <v>32564</v>
      </c>
      <c r="L20">
        <f>SUM(D$17:D20)</f>
        <v>32779</v>
      </c>
      <c r="M20">
        <f>SUM(E$17:E20)</f>
        <v>32863</v>
      </c>
      <c r="N20">
        <f>SUM(F$17:F20)</f>
        <v>35001</v>
      </c>
      <c r="O20">
        <f>SUM(G$17:G20)</f>
        <v>31023</v>
      </c>
      <c r="P20">
        <f>SUM(H$17:H20)</f>
        <v>34374</v>
      </c>
      <c r="Q20">
        <f>SUM(I$17:I20)</f>
        <v>33286</v>
      </c>
      <c r="R20">
        <f t="shared" si="16"/>
        <v>33286</v>
      </c>
      <c r="T20" t="s">
        <v>11</v>
      </c>
      <c r="U20">
        <f t="shared" si="10"/>
        <v>-722</v>
      </c>
      <c r="V20">
        <f t="shared" si="10"/>
        <v>-507</v>
      </c>
      <c r="W20">
        <f t="shared" si="11"/>
        <v>-423</v>
      </c>
      <c r="X20">
        <f t="shared" si="12"/>
        <v>1715</v>
      </c>
      <c r="Y20">
        <f t="shared" si="13"/>
        <v>-2263</v>
      </c>
      <c r="Z20">
        <f t="shared" si="14"/>
        <v>1088</v>
      </c>
      <c r="AA20">
        <f t="shared" si="15"/>
        <v>0</v>
      </c>
    </row>
    <row r="21" spans="2:27" x14ac:dyDescent="0.25">
      <c r="B21" t="s">
        <v>12</v>
      </c>
      <c r="D21">
        <v>7323</v>
      </c>
      <c r="E21">
        <v>7265</v>
      </c>
      <c r="F21">
        <v>8921</v>
      </c>
      <c r="G21">
        <v>7147</v>
      </c>
      <c r="H21">
        <v>6953</v>
      </c>
      <c r="I21">
        <v>7488</v>
      </c>
      <c r="L21">
        <f>SUM(D$17:D21)</f>
        <v>40102</v>
      </c>
      <c r="M21">
        <f>SUM(E$17:E21)</f>
        <v>40128</v>
      </c>
      <c r="N21">
        <f>SUM(F$17:F21)</f>
        <v>43922</v>
      </c>
      <c r="O21">
        <f>SUM(G$17:G21)</f>
        <v>38170</v>
      </c>
      <c r="P21">
        <f>SUM(H$17:H21)</f>
        <v>41327</v>
      </c>
      <c r="Q21">
        <f>SUM(I$17:I21)</f>
        <v>40774</v>
      </c>
      <c r="R21">
        <f t="shared" si="16"/>
        <v>40774</v>
      </c>
      <c r="T21" t="s">
        <v>12</v>
      </c>
      <c r="V21">
        <f t="shared" si="10"/>
        <v>-672</v>
      </c>
      <c r="W21">
        <f t="shared" si="11"/>
        <v>-646</v>
      </c>
      <c r="X21">
        <f t="shared" si="12"/>
        <v>3148</v>
      </c>
      <c r="Y21">
        <f t="shared" si="13"/>
        <v>-2604</v>
      </c>
      <c r="Z21">
        <f t="shared" si="14"/>
        <v>553</v>
      </c>
      <c r="AA21">
        <f t="shared" si="15"/>
        <v>0</v>
      </c>
    </row>
    <row r="22" spans="2:27" x14ac:dyDescent="0.25">
      <c r="B22" t="s">
        <v>13</v>
      </c>
      <c r="D22">
        <v>7033</v>
      </c>
      <c r="E22">
        <v>6609</v>
      </c>
      <c r="F22">
        <v>7440</v>
      </c>
      <c r="G22">
        <v>6634</v>
      </c>
      <c r="H22">
        <v>6663</v>
      </c>
      <c r="I22">
        <v>6837</v>
      </c>
      <c r="L22">
        <f>SUM(D$17:D22)</f>
        <v>47135</v>
      </c>
      <c r="M22">
        <f>SUM(E$17:E22)</f>
        <v>46737</v>
      </c>
      <c r="N22">
        <f>SUM(F$17:F22)</f>
        <v>51362</v>
      </c>
      <c r="O22">
        <f>SUM(G$17:G22)</f>
        <v>44804</v>
      </c>
      <c r="P22">
        <f>SUM(H$17:H22)</f>
        <v>47990</v>
      </c>
      <c r="Q22">
        <f>SUM(I$17:I22)</f>
        <v>47611</v>
      </c>
      <c r="R22">
        <f t="shared" si="16"/>
        <v>47611</v>
      </c>
      <c r="T22" t="s">
        <v>13</v>
      </c>
      <c r="V22">
        <f t="shared" si="10"/>
        <v>-476</v>
      </c>
      <c r="W22">
        <f t="shared" si="11"/>
        <v>-874</v>
      </c>
      <c r="X22">
        <f t="shared" si="12"/>
        <v>3751</v>
      </c>
      <c r="Y22">
        <f t="shared" si="13"/>
        <v>-2807</v>
      </c>
      <c r="Z22">
        <f t="shared" si="14"/>
        <v>379</v>
      </c>
      <c r="AA22">
        <f t="shared" si="15"/>
        <v>0</v>
      </c>
    </row>
    <row r="23" spans="2:27" x14ac:dyDescent="0.25">
      <c r="B23" t="s">
        <v>14</v>
      </c>
      <c r="D23">
        <v>7366</v>
      </c>
      <c r="E23">
        <v>7021</v>
      </c>
      <c r="F23">
        <v>7080</v>
      </c>
      <c r="G23">
        <v>6944</v>
      </c>
      <c r="H23">
        <v>7468</v>
      </c>
      <c r="I23">
        <v>6927</v>
      </c>
      <c r="L23">
        <f>SUM(D$17:D23)</f>
        <v>54501</v>
      </c>
      <c r="M23">
        <f>SUM(E$17:E23)</f>
        <v>53758</v>
      </c>
      <c r="N23">
        <f>SUM(F$17:F23)</f>
        <v>58442</v>
      </c>
      <c r="O23">
        <f>SUM(G$17:G23)</f>
        <v>51748</v>
      </c>
      <c r="P23">
        <f>SUM(H$17:H23)</f>
        <v>55458</v>
      </c>
      <c r="Q23">
        <f>SUM(I$17:I23)</f>
        <v>54538</v>
      </c>
      <c r="R23">
        <f t="shared" si="16"/>
        <v>54538</v>
      </c>
      <c r="T23" t="s">
        <v>14</v>
      </c>
      <c r="V23">
        <f t="shared" si="10"/>
        <v>-37</v>
      </c>
      <c r="W23">
        <f t="shared" si="11"/>
        <v>-780</v>
      </c>
      <c r="X23">
        <f t="shared" si="12"/>
        <v>3904</v>
      </c>
      <c r="Y23">
        <f t="shared" si="13"/>
        <v>-2790</v>
      </c>
      <c r="Z23">
        <f t="shared" si="14"/>
        <v>920</v>
      </c>
      <c r="AA23">
        <f t="shared" si="15"/>
        <v>0</v>
      </c>
    </row>
    <row r="24" spans="2:27" x14ac:dyDescent="0.25">
      <c r="B24" t="s">
        <v>15</v>
      </c>
      <c r="D24">
        <v>7568</v>
      </c>
      <c r="E24">
        <v>7035</v>
      </c>
      <c r="F24">
        <v>6968</v>
      </c>
      <c r="G24">
        <v>7031</v>
      </c>
      <c r="H24">
        <v>6971</v>
      </c>
      <c r="I24">
        <v>6996</v>
      </c>
      <c r="L24">
        <f>SUM(D$17:D24)</f>
        <v>62069</v>
      </c>
      <c r="M24">
        <f>SUM(E$17:E24)</f>
        <v>60793</v>
      </c>
      <c r="N24">
        <f>SUM(F$17:F24)</f>
        <v>65410</v>
      </c>
      <c r="O24">
        <f>SUM(G$17:G24)</f>
        <v>58779</v>
      </c>
      <c r="P24">
        <f>SUM(H$17:H24)</f>
        <v>62429</v>
      </c>
      <c r="Q24">
        <f>SUM(I$17:I24)</f>
        <v>61534</v>
      </c>
      <c r="R24">
        <f t="shared" si="16"/>
        <v>61534</v>
      </c>
      <c r="T24" t="s">
        <v>15</v>
      </c>
      <c r="V24">
        <f t="shared" si="10"/>
        <v>535</v>
      </c>
      <c r="W24">
        <f t="shared" si="11"/>
        <v>-741</v>
      </c>
      <c r="X24">
        <f t="shared" si="12"/>
        <v>3876</v>
      </c>
      <c r="Y24">
        <f t="shared" si="13"/>
        <v>-2755</v>
      </c>
      <c r="Z24">
        <f t="shared" si="14"/>
        <v>895</v>
      </c>
      <c r="AA24">
        <f t="shared" si="15"/>
        <v>0</v>
      </c>
    </row>
    <row r="25" spans="2:27" x14ac:dyDescent="0.25">
      <c r="B25" t="s">
        <v>16</v>
      </c>
      <c r="D25">
        <v>7387</v>
      </c>
      <c r="E25">
        <v>7161</v>
      </c>
      <c r="F25">
        <v>6772</v>
      </c>
      <c r="G25">
        <v>6855</v>
      </c>
      <c r="H25">
        <v>6952</v>
      </c>
      <c r="I25">
        <v>6913</v>
      </c>
      <c r="L25">
        <f>SUM(D$17:D25)</f>
        <v>69456</v>
      </c>
      <c r="M25">
        <f>SUM(E$17:E25)</f>
        <v>67954</v>
      </c>
      <c r="N25">
        <f>SUM(F$17:F25)</f>
        <v>72182</v>
      </c>
      <c r="O25">
        <f>SUM(G$17:G25)</f>
        <v>65634</v>
      </c>
      <c r="P25">
        <f>SUM(H$17:H25)</f>
        <v>69381</v>
      </c>
      <c r="Q25">
        <f>SUM(I$17:I25)</f>
        <v>68447</v>
      </c>
      <c r="R25">
        <f t="shared" si="16"/>
        <v>68447</v>
      </c>
      <c r="T25" t="s">
        <v>16</v>
      </c>
      <c r="V25">
        <f t="shared" si="10"/>
        <v>1009</v>
      </c>
      <c r="W25">
        <f t="shared" si="11"/>
        <v>-493</v>
      </c>
      <c r="X25">
        <f t="shared" si="12"/>
        <v>3735</v>
      </c>
      <c r="Y25">
        <f t="shared" si="13"/>
        <v>-2813</v>
      </c>
      <c r="Z25">
        <f t="shared" si="14"/>
        <v>934</v>
      </c>
      <c r="AA25">
        <f t="shared" si="15"/>
        <v>0</v>
      </c>
    </row>
    <row r="26" spans="2:27" x14ac:dyDescent="0.25">
      <c r="B26" t="s">
        <v>17</v>
      </c>
      <c r="D26">
        <v>7593</v>
      </c>
      <c r="E26">
        <v>7541</v>
      </c>
      <c r="F26">
        <v>7281</v>
      </c>
      <c r="G26">
        <v>7536</v>
      </c>
      <c r="H26">
        <v>7440</v>
      </c>
      <c r="I26">
        <v>7587</v>
      </c>
      <c r="L26">
        <f>SUM(D$17:D26)</f>
        <v>77049</v>
      </c>
      <c r="M26">
        <f>SUM(E$17:E26)</f>
        <v>75495</v>
      </c>
      <c r="N26">
        <f>SUM(F$17:F26)</f>
        <v>79463</v>
      </c>
      <c r="O26">
        <f>SUM(G$17:G26)</f>
        <v>73170</v>
      </c>
      <c r="P26">
        <f>SUM(H$17:H26)</f>
        <v>76821</v>
      </c>
      <c r="Q26">
        <f>SUM(I$17:I26)</f>
        <v>76034</v>
      </c>
      <c r="R26">
        <f t="shared" si="16"/>
        <v>76034</v>
      </c>
      <c r="T26" t="s">
        <v>17</v>
      </c>
      <c r="V26">
        <f t="shared" si="10"/>
        <v>1015</v>
      </c>
      <c r="W26">
        <f t="shared" ref="W26:AA28" si="17">M26-$R26</f>
        <v>-539</v>
      </c>
      <c r="X26">
        <f t="shared" si="17"/>
        <v>3429</v>
      </c>
      <c r="Y26">
        <f t="shared" si="17"/>
        <v>-2864</v>
      </c>
      <c r="Z26">
        <f t="shared" si="17"/>
        <v>787</v>
      </c>
      <c r="AA26">
        <f t="shared" si="17"/>
        <v>0</v>
      </c>
    </row>
    <row r="27" spans="2:27" x14ac:dyDescent="0.25">
      <c r="B27" t="s">
        <v>18</v>
      </c>
      <c r="D27">
        <v>7618</v>
      </c>
      <c r="E27">
        <v>7632</v>
      </c>
      <c r="F27">
        <v>8220</v>
      </c>
      <c r="G27">
        <v>7438</v>
      </c>
      <c r="H27">
        <v>7102</v>
      </c>
      <c r="I27">
        <v>7482</v>
      </c>
      <c r="L27">
        <f>SUM(D$17:D27)</f>
        <v>84667</v>
      </c>
      <c r="M27">
        <f>SUM(E$17:E27)</f>
        <v>83127</v>
      </c>
      <c r="N27">
        <f>SUM(F$17:F27)</f>
        <v>87683</v>
      </c>
      <c r="O27">
        <f>SUM(G$17:G27)</f>
        <v>80608</v>
      </c>
      <c r="P27">
        <f>SUM(H$17:H27)</f>
        <v>83923</v>
      </c>
      <c r="Q27">
        <f>SUM(I$17:I27)</f>
        <v>83516</v>
      </c>
      <c r="R27">
        <f t="shared" si="16"/>
        <v>83516</v>
      </c>
      <c r="T27" t="s">
        <v>18</v>
      </c>
      <c r="V27">
        <f t="shared" si="10"/>
        <v>1151</v>
      </c>
      <c r="W27">
        <f t="shared" si="17"/>
        <v>-389</v>
      </c>
      <c r="X27">
        <f t="shared" si="17"/>
        <v>4167</v>
      </c>
      <c r="Y27">
        <f t="shared" si="17"/>
        <v>-2908</v>
      </c>
      <c r="Z27">
        <f t="shared" si="17"/>
        <v>407</v>
      </c>
      <c r="AA27">
        <f t="shared" si="17"/>
        <v>0</v>
      </c>
    </row>
    <row r="28" spans="2:27" x14ac:dyDescent="0.25">
      <c r="B28" t="s">
        <v>19</v>
      </c>
      <c r="D28">
        <v>9795</v>
      </c>
      <c r="E28">
        <v>8542</v>
      </c>
      <c r="F28">
        <v>10187</v>
      </c>
      <c r="G28">
        <v>7896</v>
      </c>
      <c r="H28">
        <v>8014</v>
      </c>
      <c r="I28">
        <v>8259</v>
      </c>
      <c r="L28">
        <f>SUM(D$17:D28)</f>
        <v>94462</v>
      </c>
      <c r="M28">
        <f>SUM(E$17:E28)</f>
        <v>91669</v>
      </c>
      <c r="N28">
        <f>SUM(F$17:F28)</f>
        <v>97870</v>
      </c>
      <c r="O28">
        <f>SUM(G$17:G28)</f>
        <v>88504</v>
      </c>
      <c r="P28">
        <f>SUM(H$17:H28)</f>
        <v>91937</v>
      </c>
      <c r="Q28">
        <f>SUM(I$17:I28)</f>
        <v>91775</v>
      </c>
      <c r="R28">
        <f t="shared" si="16"/>
        <v>91775</v>
      </c>
      <c r="T28" t="s">
        <v>19</v>
      </c>
      <c r="V28">
        <f t="shared" si="10"/>
        <v>2687</v>
      </c>
      <c r="W28">
        <f t="shared" si="17"/>
        <v>-106</v>
      </c>
      <c r="X28">
        <f t="shared" si="17"/>
        <v>6095</v>
      </c>
      <c r="Y28">
        <f t="shared" si="17"/>
        <v>-3271</v>
      </c>
      <c r="Z28">
        <f t="shared" si="17"/>
        <v>162</v>
      </c>
      <c r="AA28">
        <f t="shared" si="17"/>
        <v>0</v>
      </c>
    </row>
    <row r="31" spans="2:27" x14ac:dyDescent="0.25">
      <c r="B31" s="3" t="s">
        <v>185</v>
      </c>
      <c r="C31" s="3"/>
    </row>
    <row r="32" spans="2:27" x14ac:dyDescent="0.25">
      <c r="B32" s="3" t="s">
        <v>95</v>
      </c>
      <c r="C32" s="3"/>
    </row>
    <row r="35" spans="2:27" x14ac:dyDescent="0.25">
      <c r="B35" t="s">
        <v>186</v>
      </c>
      <c r="C35" t="s">
        <v>127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K35" t="s">
        <v>127</v>
      </c>
      <c r="L35" t="s">
        <v>0</v>
      </c>
      <c r="M35" t="s">
        <v>1</v>
      </c>
      <c r="N35" t="s">
        <v>2</v>
      </c>
      <c r="O35" t="s">
        <v>3</v>
      </c>
      <c r="P35" t="s">
        <v>4</v>
      </c>
      <c r="Q35" t="s">
        <v>5</v>
      </c>
      <c r="R35" t="s">
        <v>7</v>
      </c>
      <c r="T35" t="s">
        <v>6</v>
      </c>
      <c r="U35" t="s">
        <v>127</v>
      </c>
      <c r="V35" t="s">
        <v>0</v>
      </c>
      <c r="W35" t="s">
        <v>1</v>
      </c>
      <c r="X35" t="s">
        <v>2</v>
      </c>
      <c r="Y35" t="s">
        <v>3</v>
      </c>
      <c r="Z35" t="s">
        <v>4</v>
      </c>
      <c r="AA35" t="s">
        <v>5</v>
      </c>
    </row>
    <row r="36" spans="2:27" x14ac:dyDescent="0.25">
      <c r="B36" t="s">
        <v>8</v>
      </c>
      <c r="C36">
        <v>1447</v>
      </c>
      <c r="D36">
        <v>2080</v>
      </c>
      <c r="E36">
        <v>1603</v>
      </c>
      <c r="F36">
        <v>2053</v>
      </c>
      <c r="G36">
        <v>2067</v>
      </c>
      <c r="H36">
        <v>2379</v>
      </c>
      <c r="I36">
        <v>2448</v>
      </c>
      <c r="K36">
        <f>SUM(C$36:C36)</f>
        <v>1447</v>
      </c>
      <c r="L36">
        <f>SUM(D$36:D36)</f>
        <v>2080</v>
      </c>
      <c r="M36">
        <f>SUM(E$36:E36)</f>
        <v>1603</v>
      </c>
      <c r="N36">
        <f>SUM(F$36:F36)</f>
        <v>2053</v>
      </c>
      <c r="O36">
        <f>SUM(G$36:G36)</f>
        <v>2067</v>
      </c>
      <c r="P36">
        <f>SUM(H$36:H36)</f>
        <v>2379</v>
      </c>
      <c r="Q36">
        <f>SUM(I$36:I36)</f>
        <v>2448</v>
      </c>
      <c r="R36">
        <f>MEDIAN(M36:Q36)</f>
        <v>2067</v>
      </c>
      <c r="T36" t="s">
        <v>8</v>
      </c>
      <c r="U36">
        <f t="shared" ref="U36:U37" si="18">K36-$R36</f>
        <v>-620</v>
      </c>
      <c r="V36">
        <f t="shared" ref="V36:V47" si="19">L36-$R36</f>
        <v>13</v>
      </c>
      <c r="W36">
        <f t="shared" ref="W36:W47" si="20">M36-$R36</f>
        <v>-464</v>
      </c>
      <c r="X36">
        <f t="shared" ref="X36:X47" si="21">N36-$R36</f>
        <v>-14</v>
      </c>
      <c r="Y36">
        <f t="shared" ref="Y36:Y47" si="22">O36-$R36</f>
        <v>0</v>
      </c>
      <c r="Z36">
        <f t="shared" ref="Z36:Z47" si="23">P36-$R36</f>
        <v>312</v>
      </c>
      <c r="AA36">
        <f t="shared" ref="AA36:AA47" si="24">Q36-$R36</f>
        <v>381</v>
      </c>
    </row>
    <row r="37" spans="2:27" x14ac:dyDescent="0.25">
      <c r="B37" t="s">
        <v>9</v>
      </c>
      <c r="C37">
        <v>2016</v>
      </c>
      <c r="D37">
        <v>2638</v>
      </c>
      <c r="E37">
        <v>2017</v>
      </c>
      <c r="F37">
        <v>3607</v>
      </c>
      <c r="G37">
        <v>2809</v>
      </c>
      <c r="H37">
        <v>2728</v>
      </c>
      <c r="I37">
        <v>2664</v>
      </c>
      <c r="K37">
        <f>SUM(C$36:C37)</f>
        <v>3463</v>
      </c>
      <c r="L37">
        <f>SUM(D$36:D37)</f>
        <v>4718</v>
      </c>
      <c r="M37">
        <f>SUM(E$36:E37)</f>
        <v>3620</v>
      </c>
      <c r="N37">
        <f>SUM(F$36:F37)</f>
        <v>5660</v>
      </c>
      <c r="O37">
        <f>SUM(G$36:G37)</f>
        <v>4876</v>
      </c>
      <c r="P37">
        <f>SUM(H$36:H37)</f>
        <v>5107</v>
      </c>
      <c r="Q37">
        <f>SUM(I$36:I37)</f>
        <v>5112</v>
      </c>
      <c r="R37">
        <f t="shared" ref="R37:R47" si="25">MEDIAN(M37:Q37)</f>
        <v>5107</v>
      </c>
      <c r="T37" t="s">
        <v>9</v>
      </c>
      <c r="U37">
        <f t="shared" si="18"/>
        <v>-1644</v>
      </c>
      <c r="V37">
        <f t="shared" si="19"/>
        <v>-389</v>
      </c>
      <c r="W37">
        <f t="shared" si="20"/>
        <v>-1487</v>
      </c>
      <c r="X37">
        <f t="shared" si="21"/>
        <v>553</v>
      </c>
      <c r="Y37">
        <f t="shared" si="22"/>
        <v>-231</v>
      </c>
      <c r="Z37">
        <f t="shared" si="23"/>
        <v>0</v>
      </c>
      <c r="AA37">
        <f t="shared" si="24"/>
        <v>5</v>
      </c>
    </row>
    <row r="38" spans="2:27" x14ac:dyDescent="0.25">
      <c r="B38" t="s">
        <v>10</v>
      </c>
      <c r="D38">
        <v>2263</v>
      </c>
      <c r="E38">
        <v>2040</v>
      </c>
      <c r="F38">
        <v>1888</v>
      </c>
      <c r="G38">
        <v>2689</v>
      </c>
      <c r="H38">
        <v>2628</v>
      </c>
      <c r="I38">
        <v>2557</v>
      </c>
      <c r="L38">
        <f>SUM(D$36:D38)</f>
        <v>6981</v>
      </c>
      <c r="M38">
        <f>SUM(E$36:E38)</f>
        <v>5660</v>
      </c>
      <c r="N38">
        <f>SUM(F$36:F38)</f>
        <v>7548</v>
      </c>
      <c r="O38">
        <f>SUM(G$36:G38)</f>
        <v>7565</v>
      </c>
      <c r="P38">
        <f>SUM(H$36:H38)</f>
        <v>7735</v>
      </c>
      <c r="Q38">
        <f>SUM(I$36:I38)</f>
        <v>7669</v>
      </c>
      <c r="R38">
        <f t="shared" si="25"/>
        <v>7565</v>
      </c>
      <c r="T38" t="s">
        <v>10</v>
      </c>
      <c r="V38">
        <f t="shared" si="19"/>
        <v>-584</v>
      </c>
      <c r="W38">
        <f t="shared" si="20"/>
        <v>-1905</v>
      </c>
      <c r="X38">
        <f t="shared" si="21"/>
        <v>-17</v>
      </c>
      <c r="Y38">
        <f t="shared" si="22"/>
        <v>0</v>
      </c>
      <c r="Z38">
        <f t="shared" si="23"/>
        <v>170</v>
      </c>
      <c r="AA38">
        <f t="shared" si="24"/>
        <v>104</v>
      </c>
    </row>
    <row r="39" spans="2:27" x14ac:dyDescent="0.25">
      <c r="B39" t="s">
        <v>11</v>
      </c>
      <c r="D39">
        <v>2614</v>
      </c>
      <c r="E39">
        <v>1985</v>
      </c>
      <c r="F39">
        <v>1840</v>
      </c>
      <c r="G39">
        <v>2617</v>
      </c>
      <c r="H39">
        <v>2748</v>
      </c>
      <c r="I39">
        <v>3102</v>
      </c>
      <c r="L39">
        <f>SUM(D$36:D39)</f>
        <v>9595</v>
      </c>
      <c r="M39">
        <f>SUM(E$36:E39)</f>
        <v>7645</v>
      </c>
      <c r="N39">
        <f>SUM(F$36:F39)</f>
        <v>9388</v>
      </c>
      <c r="O39">
        <f>SUM(G$36:G39)</f>
        <v>10182</v>
      </c>
      <c r="P39">
        <f>SUM(H$36:H39)</f>
        <v>10483</v>
      </c>
      <c r="Q39">
        <f>SUM(I$36:I39)</f>
        <v>10771</v>
      </c>
      <c r="R39">
        <f t="shared" si="25"/>
        <v>10182</v>
      </c>
      <c r="T39" t="s">
        <v>11</v>
      </c>
      <c r="V39">
        <f t="shared" si="19"/>
        <v>-587</v>
      </c>
      <c r="W39">
        <f t="shared" si="20"/>
        <v>-2537</v>
      </c>
      <c r="X39">
        <f t="shared" si="21"/>
        <v>-794</v>
      </c>
      <c r="Y39">
        <f t="shared" si="22"/>
        <v>0</v>
      </c>
      <c r="Z39">
        <f t="shared" si="23"/>
        <v>301</v>
      </c>
      <c r="AA39">
        <f t="shared" si="24"/>
        <v>589</v>
      </c>
    </row>
    <row r="40" spans="2:27" x14ac:dyDescent="0.25">
      <c r="B40" t="s">
        <v>12</v>
      </c>
      <c r="D40">
        <v>4899</v>
      </c>
      <c r="E40">
        <v>3460</v>
      </c>
      <c r="F40">
        <v>3421</v>
      </c>
      <c r="G40">
        <v>4622</v>
      </c>
      <c r="H40">
        <v>4694</v>
      </c>
      <c r="I40">
        <v>4817</v>
      </c>
      <c r="L40">
        <f>SUM(D$36:D40)</f>
        <v>14494</v>
      </c>
      <c r="M40">
        <f>SUM(E$36:E40)</f>
        <v>11105</v>
      </c>
      <c r="N40">
        <f>SUM(F$36:F40)</f>
        <v>12809</v>
      </c>
      <c r="O40">
        <f>SUM(G$36:G40)</f>
        <v>14804</v>
      </c>
      <c r="P40">
        <f>SUM(H$36:H40)</f>
        <v>15177</v>
      </c>
      <c r="Q40">
        <f>SUM(I$36:I40)</f>
        <v>15588</v>
      </c>
      <c r="R40">
        <f t="shared" si="25"/>
        <v>14804</v>
      </c>
      <c r="T40" t="s">
        <v>12</v>
      </c>
      <c r="V40">
        <f t="shared" si="19"/>
        <v>-310</v>
      </c>
      <c r="W40">
        <f t="shared" si="20"/>
        <v>-3699</v>
      </c>
      <c r="X40">
        <f t="shared" si="21"/>
        <v>-1995</v>
      </c>
      <c r="Y40">
        <f t="shared" si="22"/>
        <v>0</v>
      </c>
      <c r="Z40">
        <f t="shared" si="23"/>
        <v>373</v>
      </c>
      <c r="AA40">
        <f t="shared" si="24"/>
        <v>784</v>
      </c>
    </row>
    <row r="41" spans="2:27" x14ac:dyDescent="0.25">
      <c r="B41" t="s">
        <v>13</v>
      </c>
      <c r="D41">
        <v>6410</v>
      </c>
      <c r="E41">
        <v>4091</v>
      </c>
      <c r="F41">
        <v>4086</v>
      </c>
      <c r="G41">
        <v>7371</v>
      </c>
      <c r="H41">
        <v>7413</v>
      </c>
      <c r="I41">
        <v>6672</v>
      </c>
      <c r="L41">
        <f>SUM(D$36:D41)</f>
        <v>20904</v>
      </c>
      <c r="M41">
        <f>SUM(E$36:E41)</f>
        <v>15196</v>
      </c>
      <c r="N41">
        <f>SUM(F$36:F41)</f>
        <v>16895</v>
      </c>
      <c r="O41">
        <f>SUM(G$36:G41)</f>
        <v>22175</v>
      </c>
      <c r="P41">
        <f>SUM(H$36:H41)</f>
        <v>22590</v>
      </c>
      <c r="Q41">
        <f>SUM(I$36:I41)</f>
        <v>22260</v>
      </c>
      <c r="R41">
        <f t="shared" si="25"/>
        <v>22175</v>
      </c>
      <c r="T41" t="s">
        <v>13</v>
      </c>
      <c r="V41">
        <f t="shared" si="19"/>
        <v>-1271</v>
      </c>
      <c r="W41">
        <f t="shared" si="20"/>
        <v>-6979</v>
      </c>
      <c r="X41">
        <f t="shared" si="21"/>
        <v>-5280</v>
      </c>
      <c r="Y41">
        <f t="shared" si="22"/>
        <v>0</v>
      </c>
      <c r="Z41">
        <f t="shared" si="23"/>
        <v>415</v>
      </c>
      <c r="AA41">
        <f t="shared" si="24"/>
        <v>85</v>
      </c>
    </row>
    <row r="42" spans="2:27" x14ac:dyDescent="0.25">
      <c r="B42" t="s">
        <v>14</v>
      </c>
      <c r="D42">
        <v>8288</v>
      </c>
      <c r="E42">
        <v>6113</v>
      </c>
      <c r="F42">
        <v>4661</v>
      </c>
      <c r="G42">
        <v>6515</v>
      </c>
      <c r="H42">
        <v>6872</v>
      </c>
      <c r="I42">
        <v>8707</v>
      </c>
      <c r="L42">
        <f>SUM(D$36:D42)</f>
        <v>29192</v>
      </c>
      <c r="M42">
        <f>SUM(E$36:E42)</f>
        <v>21309</v>
      </c>
      <c r="N42">
        <f>SUM(F$36:F42)</f>
        <v>21556</v>
      </c>
      <c r="O42">
        <f>SUM(G$36:G42)</f>
        <v>28690</v>
      </c>
      <c r="P42">
        <f>SUM(H$36:H42)</f>
        <v>29462</v>
      </c>
      <c r="Q42">
        <f>SUM(I$36:I42)</f>
        <v>30967</v>
      </c>
      <c r="R42">
        <f t="shared" si="25"/>
        <v>28690</v>
      </c>
      <c r="T42" t="s">
        <v>14</v>
      </c>
      <c r="V42">
        <f t="shared" si="19"/>
        <v>502</v>
      </c>
      <c r="W42">
        <f t="shared" si="20"/>
        <v>-7381</v>
      </c>
      <c r="X42">
        <f t="shared" si="21"/>
        <v>-7134</v>
      </c>
      <c r="Y42">
        <f t="shared" si="22"/>
        <v>0</v>
      </c>
      <c r="Z42">
        <f t="shared" si="23"/>
        <v>772</v>
      </c>
      <c r="AA42">
        <f t="shared" si="24"/>
        <v>2277</v>
      </c>
    </row>
    <row r="43" spans="2:27" x14ac:dyDescent="0.25">
      <c r="B43" t="s">
        <v>15</v>
      </c>
      <c r="D43">
        <v>6902</v>
      </c>
      <c r="E43">
        <v>6091</v>
      </c>
      <c r="F43">
        <v>5980</v>
      </c>
      <c r="G43">
        <v>7978</v>
      </c>
      <c r="H43">
        <v>8446</v>
      </c>
      <c r="I43">
        <v>7858</v>
      </c>
      <c r="L43">
        <f>SUM(D$36:D43)</f>
        <v>36094</v>
      </c>
      <c r="M43">
        <f>SUM(E$36:E43)</f>
        <v>27400</v>
      </c>
      <c r="N43">
        <f>SUM(F$36:F43)</f>
        <v>27536</v>
      </c>
      <c r="O43">
        <f>SUM(G$36:G43)</f>
        <v>36668</v>
      </c>
      <c r="P43">
        <f>SUM(H$36:H43)</f>
        <v>37908</v>
      </c>
      <c r="Q43">
        <f>SUM(I$36:I43)</f>
        <v>38825</v>
      </c>
      <c r="R43">
        <f t="shared" si="25"/>
        <v>36668</v>
      </c>
      <c r="T43" t="s">
        <v>15</v>
      </c>
      <c r="V43">
        <f t="shared" si="19"/>
        <v>-574</v>
      </c>
      <c r="W43">
        <f t="shared" si="20"/>
        <v>-9268</v>
      </c>
      <c r="X43">
        <f t="shared" si="21"/>
        <v>-9132</v>
      </c>
      <c r="Y43">
        <f t="shared" si="22"/>
        <v>0</v>
      </c>
      <c r="Z43">
        <f t="shared" si="23"/>
        <v>1240</v>
      </c>
      <c r="AA43">
        <f t="shared" si="24"/>
        <v>2157</v>
      </c>
    </row>
    <row r="44" spans="2:27" x14ac:dyDescent="0.25">
      <c r="B44" t="s">
        <v>16</v>
      </c>
      <c r="D44">
        <v>4251</v>
      </c>
      <c r="E44">
        <v>3976</v>
      </c>
      <c r="F44">
        <v>3517</v>
      </c>
      <c r="G44">
        <v>4436</v>
      </c>
      <c r="H44">
        <v>5346</v>
      </c>
      <c r="I44">
        <v>5685</v>
      </c>
      <c r="L44">
        <f>SUM(D$36:D44)</f>
        <v>40345</v>
      </c>
      <c r="M44">
        <f>SUM(E$36:E44)</f>
        <v>31376</v>
      </c>
      <c r="N44">
        <f>SUM(F$36:F44)</f>
        <v>31053</v>
      </c>
      <c r="O44">
        <f>SUM(G$36:G44)</f>
        <v>41104</v>
      </c>
      <c r="P44">
        <f>SUM(H$36:H44)</f>
        <v>43254</v>
      </c>
      <c r="Q44">
        <f>SUM(I$36:I44)</f>
        <v>44510</v>
      </c>
      <c r="R44">
        <f t="shared" si="25"/>
        <v>41104</v>
      </c>
      <c r="T44" t="s">
        <v>16</v>
      </c>
      <c r="V44">
        <f t="shared" si="19"/>
        <v>-759</v>
      </c>
      <c r="W44">
        <f t="shared" si="20"/>
        <v>-9728</v>
      </c>
      <c r="X44">
        <f t="shared" si="21"/>
        <v>-10051</v>
      </c>
      <c r="Y44">
        <f t="shared" si="22"/>
        <v>0</v>
      </c>
      <c r="Z44">
        <f t="shared" si="23"/>
        <v>2150</v>
      </c>
      <c r="AA44">
        <f t="shared" si="24"/>
        <v>3406</v>
      </c>
    </row>
    <row r="45" spans="2:27" x14ac:dyDescent="0.25">
      <c r="B45" t="s">
        <v>17</v>
      </c>
      <c r="D45">
        <v>3244</v>
      </c>
      <c r="E45">
        <v>3191</v>
      </c>
      <c r="F45">
        <v>3057</v>
      </c>
      <c r="G45">
        <v>2867</v>
      </c>
      <c r="H45">
        <v>2853</v>
      </c>
      <c r="I45">
        <v>2996</v>
      </c>
      <c r="L45">
        <f>SUM(D$36:D45)</f>
        <v>43589</v>
      </c>
      <c r="M45">
        <f>SUM(E$36:E45)</f>
        <v>34567</v>
      </c>
      <c r="N45">
        <f>SUM(F$36:F45)</f>
        <v>34110</v>
      </c>
      <c r="O45">
        <f>SUM(G$36:G45)</f>
        <v>43971</v>
      </c>
      <c r="P45">
        <f>SUM(H$36:H45)</f>
        <v>46107</v>
      </c>
      <c r="Q45">
        <f>SUM(I$36:I45)</f>
        <v>47506</v>
      </c>
      <c r="R45">
        <f t="shared" si="25"/>
        <v>43971</v>
      </c>
      <c r="T45" t="s">
        <v>17</v>
      </c>
      <c r="V45">
        <f t="shared" si="19"/>
        <v>-382</v>
      </c>
      <c r="W45">
        <f t="shared" si="20"/>
        <v>-9404</v>
      </c>
      <c r="X45">
        <f t="shared" si="21"/>
        <v>-9861</v>
      </c>
      <c r="Y45">
        <f t="shared" si="22"/>
        <v>0</v>
      </c>
      <c r="Z45">
        <f t="shared" si="23"/>
        <v>2136</v>
      </c>
      <c r="AA45">
        <f t="shared" si="24"/>
        <v>3535</v>
      </c>
    </row>
    <row r="46" spans="2:27" x14ac:dyDescent="0.25">
      <c r="B46" t="s">
        <v>18</v>
      </c>
      <c r="D46">
        <v>2152</v>
      </c>
      <c r="E46">
        <v>2154</v>
      </c>
      <c r="F46">
        <v>1917</v>
      </c>
      <c r="G46">
        <v>2292</v>
      </c>
      <c r="H46">
        <v>2235</v>
      </c>
      <c r="I46">
        <v>2346</v>
      </c>
      <c r="L46">
        <f>SUM(D$36:D46)</f>
        <v>45741</v>
      </c>
      <c r="M46">
        <f>SUM(E$36:E46)</f>
        <v>36721</v>
      </c>
      <c r="N46">
        <f>SUM(F$36:F46)</f>
        <v>36027</v>
      </c>
      <c r="O46">
        <f>SUM(G$36:G46)</f>
        <v>46263</v>
      </c>
      <c r="P46">
        <f>SUM(H$36:H46)</f>
        <v>48342</v>
      </c>
      <c r="Q46">
        <f>SUM(I$36:I46)</f>
        <v>49852</v>
      </c>
      <c r="R46">
        <f t="shared" si="25"/>
        <v>46263</v>
      </c>
      <c r="T46" t="s">
        <v>18</v>
      </c>
      <c r="V46">
        <f t="shared" si="19"/>
        <v>-522</v>
      </c>
      <c r="W46">
        <f t="shared" si="20"/>
        <v>-9542</v>
      </c>
      <c r="X46">
        <f t="shared" si="21"/>
        <v>-10236</v>
      </c>
      <c r="Y46">
        <f t="shared" si="22"/>
        <v>0</v>
      </c>
      <c r="Z46">
        <f t="shared" si="23"/>
        <v>2079</v>
      </c>
      <c r="AA46">
        <f t="shared" si="24"/>
        <v>3589</v>
      </c>
    </row>
    <row r="47" spans="2:27" x14ac:dyDescent="0.25">
      <c r="B47" t="s">
        <v>19</v>
      </c>
      <c r="D47">
        <v>2142</v>
      </c>
      <c r="E47">
        <v>2174</v>
      </c>
      <c r="F47">
        <v>1564</v>
      </c>
      <c r="G47">
        <v>2218</v>
      </c>
      <c r="H47">
        <v>2454</v>
      </c>
      <c r="I47">
        <v>2645</v>
      </c>
      <c r="L47">
        <f>SUM(D$36:D47)</f>
        <v>47883</v>
      </c>
      <c r="M47">
        <f>SUM(E$36:E47)</f>
        <v>38895</v>
      </c>
      <c r="N47">
        <f>SUM(F$36:F47)</f>
        <v>37591</v>
      </c>
      <c r="O47">
        <f>SUM(G$36:G47)</f>
        <v>48481</v>
      </c>
      <c r="P47">
        <f>SUM(H$36:H47)</f>
        <v>50796</v>
      </c>
      <c r="Q47">
        <f>SUM(I$36:I47)</f>
        <v>52497</v>
      </c>
      <c r="R47">
        <f t="shared" si="25"/>
        <v>48481</v>
      </c>
      <c r="T47" t="s">
        <v>19</v>
      </c>
      <c r="V47">
        <f t="shared" si="19"/>
        <v>-598</v>
      </c>
      <c r="W47">
        <f t="shared" si="20"/>
        <v>-9586</v>
      </c>
      <c r="X47">
        <f t="shared" si="21"/>
        <v>-10890</v>
      </c>
      <c r="Y47">
        <f t="shared" si="22"/>
        <v>0</v>
      </c>
      <c r="Z47">
        <f t="shared" si="23"/>
        <v>2315</v>
      </c>
      <c r="AA47">
        <f t="shared" si="24"/>
        <v>4016</v>
      </c>
    </row>
  </sheetData>
  <hyperlinks>
    <hyperlink ref="A1" location="home!A1" display="home" xr:uid="{D861454D-C2E2-4C79-BBC9-911BCC222889}"/>
    <hyperlink ref="B32" r:id="rId1" xr:uid="{4B032725-66A2-4FF4-BBD0-B641ED157D9D}"/>
    <hyperlink ref="B31" r:id="rId2" xr:uid="{94962226-34DA-43D2-BBBD-76DC813DEDD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AD3-381F-4C7F-875F-87157E4D3FBF}">
  <dimension ref="A1:AD31"/>
  <sheetViews>
    <sheetView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7146</v>
      </c>
      <c r="D2">
        <v>6393</v>
      </c>
      <c r="E2">
        <v>6003</v>
      </c>
      <c r="F2">
        <v>7328</v>
      </c>
      <c r="G2">
        <v>7298</v>
      </c>
      <c r="H2">
        <v>7169</v>
      </c>
      <c r="I2">
        <v>7179</v>
      </c>
      <c r="K2">
        <f>SUM(C$2:C2)</f>
        <v>7146</v>
      </c>
      <c r="L2">
        <f>SUM(D$2:D2)</f>
        <v>6393</v>
      </c>
      <c r="M2">
        <f>SUM(E$2:E2)</f>
        <v>6003</v>
      </c>
      <c r="N2">
        <f>SUM(F$2:F2)</f>
        <v>7328</v>
      </c>
      <c r="O2">
        <f>SUM(G$2:G2)</f>
        <v>7298</v>
      </c>
      <c r="P2">
        <f>SUM(H$2:H2)</f>
        <v>7169</v>
      </c>
      <c r="Q2">
        <f>SUM(I$2:I2)</f>
        <v>7179</v>
      </c>
      <c r="R2">
        <f>MEDIAN(M2:Q2)</f>
        <v>7179</v>
      </c>
      <c r="T2" t="s">
        <v>8</v>
      </c>
      <c r="U2">
        <f t="shared" ref="U2:V13" si="0">K2-$R2</f>
        <v>-33</v>
      </c>
      <c r="V2">
        <f t="shared" si="0"/>
        <v>-786</v>
      </c>
      <c r="W2">
        <f t="shared" ref="W2:W11" si="1">M2-$R2</f>
        <v>-1176</v>
      </c>
      <c r="X2">
        <f t="shared" ref="X2:X11" si="2">N2-$R2</f>
        <v>149</v>
      </c>
      <c r="Y2">
        <f t="shared" ref="Y2:Y11" si="3">O2-$R2</f>
        <v>119</v>
      </c>
      <c r="Z2">
        <f t="shared" ref="Z2:Z11" si="4">P2-$R2</f>
        <v>-10</v>
      </c>
      <c r="AA2">
        <f t="shared" ref="AA2:AA11" si="5">Q2-$R2</f>
        <v>0</v>
      </c>
      <c r="AC2">
        <f>MEDIAN($E2:$I2)</f>
        <v>7179</v>
      </c>
      <c r="AD2">
        <f>MEDIAN(F2:I2)</f>
        <v>7238.5</v>
      </c>
    </row>
    <row r="3" spans="1:30" x14ac:dyDescent="0.25">
      <c r="B3" t="s">
        <v>9</v>
      </c>
      <c r="C3">
        <v>6179</v>
      </c>
      <c r="D3">
        <v>6236</v>
      </c>
      <c r="E3">
        <v>5734</v>
      </c>
      <c r="F3">
        <v>6359</v>
      </c>
      <c r="G3">
        <v>6437</v>
      </c>
      <c r="H3">
        <v>6182</v>
      </c>
      <c r="I3">
        <v>6513</v>
      </c>
      <c r="K3">
        <f>SUM(C$2:C3)</f>
        <v>13325</v>
      </c>
      <c r="L3">
        <f>SUM(D$2:D3)</f>
        <v>12629</v>
      </c>
      <c r="M3">
        <f>SUM(E$2:E3)</f>
        <v>11737</v>
      </c>
      <c r="N3">
        <f>SUM(F$2:F3)</f>
        <v>13687</v>
      </c>
      <c r="O3">
        <f>SUM(G$2:G3)</f>
        <v>13735</v>
      </c>
      <c r="P3">
        <f>SUM(H$2:H3)</f>
        <v>13351</v>
      </c>
      <c r="Q3">
        <f>SUM(I$2:I3)</f>
        <v>13692</v>
      </c>
      <c r="R3">
        <f t="shared" ref="R3:R13" si="6">MEDIAN(M3:Q3)</f>
        <v>13687</v>
      </c>
      <c r="T3" t="s">
        <v>9</v>
      </c>
      <c r="U3">
        <f t="shared" si="0"/>
        <v>-362</v>
      </c>
      <c r="V3">
        <f t="shared" si="0"/>
        <v>-1058</v>
      </c>
      <c r="W3">
        <f t="shared" si="1"/>
        <v>-1950</v>
      </c>
      <c r="X3">
        <f t="shared" si="2"/>
        <v>0</v>
      </c>
      <c r="Y3">
        <f t="shared" si="3"/>
        <v>48</v>
      </c>
      <c r="Z3">
        <f t="shared" si="4"/>
        <v>-336</v>
      </c>
      <c r="AA3">
        <f t="shared" si="5"/>
        <v>5</v>
      </c>
      <c r="AC3">
        <f t="shared" ref="AC3:AC13" si="7">MEDIAN($E3:$I3)</f>
        <v>6359</v>
      </c>
      <c r="AD3">
        <f t="shared" ref="AD3:AD13" si="8">MEDIAN(F3:I3)</f>
        <v>6398</v>
      </c>
    </row>
    <row r="4" spans="1:30" x14ac:dyDescent="0.25">
      <c r="B4" t="s">
        <v>10</v>
      </c>
      <c r="C4">
        <v>6994</v>
      </c>
      <c r="D4">
        <v>6715</v>
      </c>
      <c r="E4">
        <v>6653</v>
      </c>
      <c r="F4">
        <v>7167</v>
      </c>
      <c r="G4">
        <v>6971</v>
      </c>
      <c r="H4">
        <v>6796</v>
      </c>
      <c r="I4">
        <v>7005</v>
      </c>
      <c r="K4">
        <f>SUM(C$2:C4)</f>
        <v>20319</v>
      </c>
      <c r="L4">
        <f>SUM(D$2:D4)</f>
        <v>19344</v>
      </c>
      <c r="M4">
        <f>SUM(E$2:E4)</f>
        <v>18390</v>
      </c>
      <c r="N4">
        <f>SUM(F$2:F4)</f>
        <v>20854</v>
      </c>
      <c r="O4">
        <f>SUM(G$2:G4)</f>
        <v>20706</v>
      </c>
      <c r="P4">
        <f>SUM(H$2:H4)</f>
        <v>20147</v>
      </c>
      <c r="Q4">
        <f>SUM(I$2:I4)</f>
        <v>20697</v>
      </c>
      <c r="R4">
        <f t="shared" si="6"/>
        <v>20697</v>
      </c>
      <c r="T4" t="s">
        <v>10</v>
      </c>
      <c r="U4">
        <f t="shared" si="0"/>
        <v>-378</v>
      </c>
      <c r="V4">
        <f t="shared" si="0"/>
        <v>-1353</v>
      </c>
      <c r="W4">
        <f t="shared" si="1"/>
        <v>-2307</v>
      </c>
      <c r="X4">
        <f t="shared" si="2"/>
        <v>157</v>
      </c>
      <c r="Y4">
        <f t="shared" si="3"/>
        <v>9</v>
      </c>
      <c r="Z4">
        <f t="shared" si="4"/>
        <v>-550</v>
      </c>
      <c r="AA4">
        <f t="shared" si="5"/>
        <v>0</v>
      </c>
      <c r="AC4">
        <f t="shared" si="7"/>
        <v>6971</v>
      </c>
      <c r="AD4">
        <f t="shared" si="8"/>
        <v>6988</v>
      </c>
    </row>
    <row r="5" spans="1:30" x14ac:dyDescent="0.25">
      <c r="B5" t="s">
        <v>11</v>
      </c>
      <c r="D5">
        <v>6224</v>
      </c>
      <c r="E5">
        <v>6304</v>
      </c>
      <c r="F5">
        <v>6956</v>
      </c>
      <c r="G5">
        <v>6820</v>
      </c>
      <c r="H5">
        <v>6720</v>
      </c>
      <c r="I5">
        <v>7000</v>
      </c>
      <c r="L5">
        <f>SUM(D$2:D5)</f>
        <v>25568</v>
      </c>
      <c r="M5">
        <f>SUM(E$2:E5)</f>
        <v>24694</v>
      </c>
      <c r="N5">
        <f>SUM(F$2:F5)</f>
        <v>27810</v>
      </c>
      <c r="O5">
        <f>SUM(G$2:G5)</f>
        <v>27526</v>
      </c>
      <c r="P5">
        <f>SUM(H$2:H5)</f>
        <v>26867</v>
      </c>
      <c r="Q5">
        <f>SUM(I$2:I5)</f>
        <v>27697</v>
      </c>
      <c r="R5">
        <f t="shared" si="6"/>
        <v>27526</v>
      </c>
      <c r="T5" t="s">
        <v>11</v>
      </c>
      <c r="V5">
        <f t="shared" si="0"/>
        <v>-1958</v>
      </c>
      <c r="W5">
        <f t="shared" si="1"/>
        <v>-2832</v>
      </c>
      <c r="X5">
        <f t="shared" si="2"/>
        <v>284</v>
      </c>
      <c r="Y5">
        <f t="shared" si="3"/>
        <v>0</v>
      </c>
      <c r="Z5">
        <f t="shared" si="4"/>
        <v>-659</v>
      </c>
      <c r="AA5">
        <f t="shared" si="5"/>
        <v>171</v>
      </c>
      <c r="AC5">
        <f t="shared" si="7"/>
        <v>6820</v>
      </c>
      <c r="AD5">
        <f t="shared" si="8"/>
        <v>6888</v>
      </c>
    </row>
    <row r="6" spans="1:30" x14ac:dyDescent="0.25">
      <c r="B6" t="s">
        <v>12</v>
      </c>
      <c r="D6">
        <v>6952</v>
      </c>
      <c r="E6">
        <v>6810</v>
      </c>
      <c r="F6">
        <v>7244</v>
      </c>
      <c r="G6">
        <v>7238</v>
      </c>
      <c r="H6">
        <v>7525</v>
      </c>
      <c r="I6">
        <v>7622</v>
      </c>
      <c r="L6">
        <f>SUM(D$2:D6)</f>
        <v>32520</v>
      </c>
      <c r="M6">
        <f>SUM(E$2:E6)</f>
        <v>31504</v>
      </c>
      <c r="N6">
        <f>SUM(F$2:F6)</f>
        <v>35054</v>
      </c>
      <c r="O6">
        <f>SUM(G$2:G6)</f>
        <v>34764</v>
      </c>
      <c r="P6">
        <f>SUM(H$2:H6)</f>
        <v>34392</v>
      </c>
      <c r="Q6">
        <f>SUM(I$2:I6)</f>
        <v>35319</v>
      </c>
      <c r="R6">
        <f t="shared" si="6"/>
        <v>34764</v>
      </c>
      <c r="T6" t="s">
        <v>12</v>
      </c>
      <c r="V6">
        <f t="shared" si="0"/>
        <v>-2244</v>
      </c>
      <c r="W6">
        <f t="shared" si="1"/>
        <v>-3260</v>
      </c>
      <c r="X6">
        <f t="shared" si="2"/>
        <v>290</v>
      </c>
      <c r="Y6">
        <f t="shared" si="3"/>
        <v>0</v>
      </c>
      <c r="Z6">
        <f t="shared" si="4"/>
        <v>-372</v>
      </c>
      <c r="AA6">
        <f t="shared" si="5"/>
        <v>555</v>
      </c>
      <c r="AC6">
        <f t="shared" si="7"/>
        <v>7244</v>
      </c>
      <c r="AD6">
        <f t="shared" si="8"/>
        <v>7384.5</v>
      </c>
    </row>
    <row r="7" spans="1:30" x14ac:dyDescent="0.25">
      <c r="B7" t="s">
        <v>13</v>
      </c>
      <c r="D7">
        <v>6722</v>
      </c>
      <c r="E7">
        <v>6546</v>
      </c>
      <c r="F7">
        <v>6829</v>
      </c>
      <c r="G7">
        <v>6809</v>
      </c>
      <c r="H7">
        <v>7057</v>
      </c>
      <c r="I7">
        <v>7224</v>
      </c>
      <c r="L7">
        <f>SUM(D$2:D7)</f>
        <v>39242</v>
      </c>
      <c r="M7">
        <f>SUM(E$2:E7)</f>
        <v>38050</v>
      </c>
      <c r="N7">
        <f>SUM(F$2:F7)</f>
        <v>41883</v>
      </c>
      <c r="O7">
        <f>SUM(G$2:G7)</f>
        <v>41573</v>
      </c>
      <c r="P7">
        <f>SUM(H$2:H7)</f>
        <v>41449</v>
      </c>
      <c r="Q7">
        <f>SUM(I$2:I7)</f>
        <v>42543</v>
      </c>
      <c r="R7">
        <f t="shared" si="6"/>
        <v>41573</v>
      </c>
      <c r="T7" t="s">
        <v>13</v>
      </c>
      <c r="V7">
        <f t="shared" si="0"/>
        <v>-2331</v>
      </c>
      <c r="W7">
        <f t="shared" si="1"/>
        <v>-3523</v>
      </c>
      <c r="X7">
        <f t="shared" si="2"/>
        <v>310</v>
      </c>
      <c r="Y7">
        <f t="shared" si="3"/>
        <v>0</v>
      </c>
      <c r="Z7">
        <f t="shared" si="4"/>
        <v>-124</v>
      </c>
      <c r="AA7">
        <f t="shared" si="5"/>
        <v>970</v>
      </c>
      <c r="AC7">
        <f t="shared" si="7"/>
        <v>6829</v>
      </c>
      <c r="AD7">
        <f t="shared" si="8"/>
        <v>6943</v>
      </c>
    </row>
    <row r="8" spans="1:30" x14ac:dyDescent="0.25">
      <c r="B8" t="s">
        <v>14</v>
      </c>
      <c r="D8">
        <v>7243</v>
      </c>
      <c r="E8">
        <v>7009</v>
      </c>
      <c r="F8">
        <v>7445</v>
      </c>
      <c r="G8">
        <v>7647</v>
      </c>
      <c r="H8">
        <v>7354</v>
      </c>
      <c r="I8">
        <v>7521</v>
      </c>
      <c r="L8">
        <f>SUM(D$2:D8)</f>
        <v>46485</v>
      </c>
      <c r="M8">
        <f>SUM(E$2:E8)</f>
        <v>45059</v>
      </c>
      <c r="N8">
        <f>SUM(F$2:F8)</f>
        <v>49328</v>
      </c>
      <c r="O8">
        <f>SUM(G$2:G8)</f>
        <v>49220</v>
      </c>
      <c r="P8">
        <f>SUM(H$2:H8)</f>
        <v>48803</v>
      </c>
      <c r="Q8">
        <f>SUM(I$2:I8)</f>
        <v>50064</v>
      </c>
      <c r="R8">
        <f t="shared" si="6"/>
        <v>49220</v>
      </c>
      <c r="T8" t="s">
        <v>14</v>
      </c>
      <c r="V8">
        <f t="shared" si="0"/>
        <v>-2735</v>
      </c>
      <c r="W8">
        <f t="shared" si="1"/>
        <v>-4161</v>
      </c>
      <c r="X8">
        <f t="shared" si="2"/>
        <v>108</v>
      </c>
      <c r="Y8">
        <f t="shared" si="3"/>
        <v>0</v>
      </c>
      <c r="Z8">
        <f t="shared" si="4"/>
        <v>-417</v>
      </c>
      <c r="AA8">
        <f t="shared" si="5"/>
        <v>844</v>
      </c>
      <c r="AC8">
        <f t="shared" si="7"/>
        <v>7445</v>
      </c>
      <c r="AD8">
        <f t="shared" si="8"/>
        <v>7483</v>
      </c>
    </row>
    <row r="9" spans="1:30" x14ac:dyDescent="0.25">
      <c r="B9" t="s">
        <v>15</v>
      </c>
      <c r="D9">
        <v>7612</v>
      </c>
      <c r="E9">
        <v>7159</v>
      </c>
      <c r="F9">
        <v>7224</v>
      </c>
      <c r="G9">
        <v>7665</v>
      </c>
      <c r="H9">
        <v>7864</v>
      </c>
      <c r="I9">
        <v>7165</v>
      </c>
      <c r="L9">
        <f>SUM(D$2:D9)</f>
        <v>54097</v>
      </c>
      <c r="M9">
        <f>SUM(E$2:E9)</f>
        <v>52218</v>
      </c>
      <c r="N9">
        <f>SUM(F$2:F9)</f>
        <v>56552</v>
      </c>
      <c r="O9">
        <f>SUM(G$2:G9)</f>
        <v>56885</v>
      </c>
      <c r="P9">
        <f>SUM(H$2:H9)</f>
        <v>56667</v>
      </c>
      <c r="Q9">
        <f>SUM(I$2:I9)</f>
        <v>57229</v>
      </c>
      <c r="R9">
        <f t="shared" si="6"/>
        <v>56667</v>
      </c>
      <c r="T9" t="s">
        <v>15</v>
      </c>
      <c r="V9">
        <f t="shared" si="0"/>
        <v>-2570</v>
      </c>
      <c r="W9">
        <f t="shared" si="1"/>
        <v>-4449</v>
      </c>
      <c r="X9">
        <f t="shared" si="2"/>
        <v>-115</v>
      </c>
      <c r="Y9">
        <f t="shared" si="3"/>
        <v>218</v>
      </c>
      <c r="Z9">
        <f t="shared" si="4"/>
        <v>0</v>
      </c>
      <c r="AA9">
        <f t="shared" si="5"/>
        <v>562</v>
      </c>
      <c r="AC9">
        <f t="shared" si="7"/>
        <v>7224</v>
      </c>
      <c r="AD9">
        <f t="shared" si="8"/>
        <v>7444.5</v>
      </c>
    </row>
    <row r="10" spans="1:30" x14ac:dyDescent="0.25">
      <c r="B10" t="s">
        <v>16</v>
      </c>
      <c r="D10">
        <v>7668</v>
      </c>
      <c r="E10">
        <v>7246</v>
      </c>
      <c r="F10">
        <v>7676</v>
      </c>
      <c r="G10">
        <v>8055</v>
      </c>
      <c r="H10">
        <v>7849</v>
      </c>
      <c r="I10">
        <v>7514</v>
      </c>
      <c r="L10">
        <f>SUM(D$2:D10)</f>
        <v>61765</v>
      </c>
      <c r="M10">
        <f>SUM(E$2:E10)</f>
        <v>59464</v>
      </c>
      <c r="N10">
        <f>SUM(F$2:F10)</f>
        <v>64228</v>
      </c>
      <c r="O10">
        <f>SUM(G$2:G10)</f>
        <v>64940</v>
      </c>
      <c r="P10">
        <f>SUM(H$2:H10)</f>
        <v>64516</v>
      </c>
      <c r="Q10">
        <f>SUM(I$2:I10)</f>
        <v>64743</v>
      </c>
      <c r="R10">
        <f t="shared" si="6"/>
        <v>64516</v>
      </c>
      <c r="T10" t="s">
        <v>16</v>
      </c>
      <c r="V10">
        <f t="shared" si="0"/>
        <v>-2751</v>
      </c>
      <c r="W10">
        <f t="shared" si="1"/>
        <v>-5052</v>
      </c>
      <c r="X10">
        <f t="shared" si="2"/>
        <v>-288</v>
      </c>
      <c r="Y10">
        <f t="shared" si="3"/>
        <v>424</v>
      </c>
      <c r="Z10">
        <f t="shared" si="4"/>
        <v>0</v>
      </c>
      <c r="AA10">
        <f t="shared" si="5"/>
        <v>227</v>
      </c>
      <c r="AC10">
        <f t="shared" si="7"/>
        <v>7676</v>
      </c>
      <c r="AD10">
        <f t="shared" si="8"/>
        <v>7762.5</v>
      </c>
    </row>
    <row r="11" spans="1:30" x14ac:dyDescent="0.25">
      <c r="B11" t="s">
        <v>17</v>
      </c>
      <c r="D11">
        <v>7340</v>
      </c>
      <c r="E11">
        <v>6840</v>
      </c>
      <c r="F11">
        <v>7393</v>
      </c>
      <c r="G11">
        <v>7863</v>
      </c>
      <c r="H11">
        <v>7868</v>
      </c>
      <c r="I11">
        <v>7309</v>
      </c>
      <c r="L11">
        <f>SUM(D$2:D11)</f>
        <v>69105</v>
      </c>
      <c r="M11">
        <f>SUM(E$2:E11)</f>
        <v>66304</v>
      </c>
      <c r="N11">
        <f>SUM(F$2:F11)</f>
        <v>71621</v>
      </c>
      <c r="O11">
        <f>SUM(G$2:G11)</f>
        <v>72803</v>
      </c>
      <c r="P11">
        <f>SUM(H$2:H11)</f>
        <v>72384</v>
      </c>
      <c r="Q11">
        <f>SUM(I$2:I11)</f>
        <v>72052</v>
      </c>
      <c r="R11">
        <f t="shared" si="6"/>
        <v>72052</v>
      </c>
      <c r="T11" t="s">
        <v>17</v>
      </c>
      <c r="V11">
        <f t="shared" si="0"/>
        <v>-2947</v>
      </c>
      <c r="W11">
        <f t="shared" si="1"/>
        <v>-5748</v>
      </c>
      <c r="X11">
        <f t="shared" si="2"/>
        <v>-431</v>
      </c>
      <c r="Y11">
        <f t="shared" si="3"/>
        <v>751</v>
      </c>
      <c r="Z11">
        <f t="shared" si="4"/>
        <v>332</v>
      </c>
      <c r="AA11">
        <f t="shared" si="5"/>
        <v>0</v>
      </c>
      <c r="AC11">
        <f t="shared" si="7"/>
        <v>7393</v>
      </c>
      <c r="AD11">
        <f t="shared" si="8"/>
        <v>7628</v>
      </c>
    </row>
    <row r="12" spans="1:30" x14ac:dyDescent="0.25">
      <c r="B12" t="s">
        <v>18</v>
      </c>
      <c r="D12">
        <v>7164</v>
      </c>
      <c r="E12">
        <v>6565</v>
      </c>
      <c r="F12">
        <v>6859</v>
      </c>
      <c r="G12">
        <v>7259</v>
      </c>
      <c r="H12">
        <v>7339</v>
      </c>
      <c r="I12">
        <v>7045</v>
      </c>
      <c r="L12">
        <f>SUM(D$2:D12)</f>
        <v>76269</v>
      </c>
      <c r="M12">
        <f>SUM(E$2:E12)</f>
        <v>72869</v>
      </c>
      <c r="N12">
        <f>SUM(F$2:F12)</f>
        <v>78480</v>
      </c>
      <c r="O12">
        <f>SUM(G$2:G12)</f>
        <v>80062</v>
      </c>
      <c r="P12">
        <f>SUM(H$2:H12)</f>
        <v>79723</v>
      </c>
      <c r="Q12">
        <f>SUM(I$2:I12)</f>
        <v>79097</v>
      </c>
      <c r="R12">
        <f t="shared" si="6"/>
        <v>79097</v>
      </c>
      <c r="T12" t="s">
        <v>18</v>
      </c>
      <c r="V12">
        <f t="shared" si="0"/>
        <v>-2828</v>
      </c>
      <c r="W12">
        <f t="shared" ref="W12:AA13" si="9">M12-$R12</f>
        <v>-6228</v>
      </c>
      <c r="X12">
        <f t="shared" si="9"/>
        <v>-617</v>
      </c>
      <c r="Y12">
        <f t="shared" si="9"/>
        <v>965</v>
      </c>
      <c r="Z12">
        <f t="shared" si="9"/>
        <v>626</v>
      </c>
      <c r="AA12">
        <f t="shared" si="9"/>
        <v>0</v>
      </c>
      <c r="AC12">
        <f t="shared" si="7"/>
        <v>7045</v>
      </c>
      <c r="AD12">
        <f t="shared" si="8"/>
        <v>7152</v>
      </c>
    </row>
    <row r="13" spans="1:30" x14ac:dyDescent="0.25">
      <c r="B13" t="s">
        <v>19</v>
      </c>
      <c r="D13">
        <v>7102</v>
      </c>
      <c r="E13">
        <v>6926</v>
      </c>
      <c r="F13">
        <v>6316</v>
      </c>
      <c r="G13">
        <v>6964</v>
      </c>
      <c r="H13">
        <v>7297</v>
      </c>
      <c r="I13">
        <v>7057</v>
      </c>
      <c r="L13">
        <f>SUM(D$2:D13)</f>
        <v>83371</v>
      </c>
      <c r="M13">
        <f>SUM(E$2:E13)</f>
        <v>79795</v>
      </c>
      <c r="N13">
        <f>SUM(F$2:F13)</f>
        <v>84796</v>
      </c>
      <c r="O13">
        <f>SUM(G$2:G13)</f>
        <v>87026</v>
      </c>
      <c r="P13">
        <f>SUM(H$2:H13)</f>
        <v>87020</v>
      </c>
      <c r="Q13">
        <f>SUM(I$2:I13)</f>
        <v>86154</v>
      </c>
      <c r="R13">
        <f t="shared" si="6"/>
        <v>86154</v>
      </c>
      <c r="T13" t="s">
        <v>19</v>
      </c>
      <c r="V13">
        <f t="shared" si="0"/>
        <v>-2783</v>
      </c>
      <c r="W13">
        <f t="shared" si="9"/>
        <v>-6359</v>
      </c>
      <c r="X13">
        <f t="shared" si="9"/>
        <v>-1358</v>
      </c>
      <c r="Y13">
        <f t="shared" si="9"/>
        <v>872</v>
      </c>
      <c r="Z13">
        <f t="shared" si="9"/>
        <v>866</v>
      </c>
      <c r="AA13">
        <f t="shared" si="9"/>
        <v>0</v>
      </c>
      <c r="AC13">
        <f t="shared" si="7"/>
        <v>6964</v>
      </c>
      <c r="AD13">
        <f t="shared" si="8"/>
        <v>7010.5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11887</v>
      </c>
      <c r="D17">
        <v>11757</v>
      </c>
      <c r="E17">
        <v>19671</v>
      </c>
      <c r="F17">
        <v>11864</v>
      </c>
      <c r="G17">
        <v>12924</v>
      </c>
      <c r="H17">
        <v>12275</v>
      </c>
      <c r="I17">
        <v>13497</v>
      </c>
      <c r="K17">
        <f>SUM(C$17:C17)</f>
        <v>11887</v>
      </c>
      <c r="L17">
        <f>SUM(D$17:D17)</f>
        <v>11757</v>
      </c>
      <c r="M17">
        <f>SUM(E$17:E17)</f>
        <v>19671</v>
      </c>
      <c r="N17">
        <f>SUM(F$17:F17)</f>
        <v>11864</v>
      </c>
      <c r="O17">
        <f>SUM(G$17:G17)</f>
        <v>12924</v>
      </c>
      <c r="P17">
        <f>SUM(H$17:H17)</f>
        <v>12275</v>
      </c>
      <c r="Q17">
        <f>SUM(I$17:I17)</f>
        <v>13497</v>
      </c>
      <c r="R17">
        <f>MEDIAN(M17:Q17)</f>
        <v>12924</v>
      </c>
      <c r="T17" t="s">
        <v>8</v>
      </c>
      <c r="U17">
        <f t="shared" ref="U17:V25" si="10">K17-$R17</f>
        <v>-1037</v>
      </c>
      <c r="V17">
        <f t="shared" si="10"/>
        <v>-1167</v>
      </c>
      <c r="W17">
        <f t="shared" ref="W17:W25" si="11">M17-$R17</f>
        <v>6747</v>
      </c>
      <c r="X17">
        <f t="shared" ref="X17:X25" si="12">N17-$R17</f>
        <v>-1060</v>
      </c>
      <c r="Y17">
        <f t="shared" ref="Y17:Y25" si="13">O17-$R17</f>
        <v>0</v>
      </c>
      <c r="Z17">
        <f t="shared" ref="Z17:Z25" si="14">P17-$R17</f>
        <v>-649</v>
      </c>
      <c r="AA17">
        <f t="shared" ref="AA17:AA25" si="15">Q17-$R17</f>
        <v>573</v>
      </c>
    </row>
    <row r="18" spans="2:27" x14ac:dyDescent="0.25">
      <c r="B18" t="s">
        <v>9</v>
      </c>
      <c r="C18">
        <v>10803</v>
      </c>
      <c r="D18">
        <v>10674</v>
      </c>
      <c r="E18">
        <v>12764</v>
      </c>
      <c r="F18">
        <v>9878</v>
      </c>
      <c r="G18">
        <v>10631</v>
      </c>
      <c r="H18">
        <v>11066</v>
      </c>
      <c r="I18">
        <v>9612</v>
      </c>
      <c r="K18">
        <f>SUM(C$17:C18)</f>
        <v>22690</v>
      </c>
      <c r="L18">
        <f>SUM(D$17:D18)</f>
        <v>22431</v>
      </c>
      <c r="M18">
        <f>SUM(E$17:E18)</f>
        <v>32435</v>
      </c>
      <c r="N18">
        <f>SUM(F$17:F18)</f>
        <v>21742</v>
      </c>
      <c r="O18">
        <f>SUM(G$17:G18)</f>
        <v>23555</v>
      </c>
      <c r="P18">
        <f>SUM(H$17:H18)</f>
        <v>23341</v>
      </c>
      <c r="Q18">
        <f>SUM(I$17:I18)</f>
        <v>23109</v>
      </c>
      <c r="R18">
        <f t="shared" ref="R18:R28" si="16">MEDIAN(M18:Q18)</f>
        <v>23341</v>
      </c>
      <c r="T18" t="s">
        <v>9</v>
      </c>
      <c r="U18">
        <f t="shared" si="10"/>
        <v>-651</v>
      </c>
      <c r="V18">
        <f t="shared" si="10"/>
        <v>-910</v>
      </c>
      <c r="W18">
        <f t="shared" si="11"/>
        <v>9094</v>
      </c>
      <c r="X18">
        <f t="shared" si="12"/>
        <v>-1599</v>
      </c>
      <c r="Y18">
        <f t="shared" si="13"/>
        <v>214</v>
      </c>
      <c r="Z18">
        <f t="shared" si="14"/>
        <v>0</v>
      </c>
      <c r="AA18">
        <f t="shared" si="15"/>
        <v>-232</v>
      </c>
    </row>
    <row r="19" spans="2:27" x14ac:dyDescent="0.25">
      <c r="B19" t="s">
        <v>10</v>
      </c>
      <c r="C19">
        <v>10506</v>
      </c>
      <c r="D19">
        <v>10803</v>
      </c>
      <c r="E19">
        <v>9610</v>
      </c>
      <c r="F19">
        <v>10616</v>
      </c>
      <c r="G19">
        <v>9991</v>
      </c>
      <c r="H19">
        <v>10459</v>
      </c>
      <c r="I19">
        <v>9350</v>
      </c>
      <c r="K19">
        <f>SUM(C$17:C19)</f>
        <v>33196</v>
      </c>
      <c r="L19">
        <f>SUM(D$17:D19)</f>
        <v>33234</v>
      </c>
      <c r="M19">
        <f>SUM(E$17:E19)</f>
        <v>42045</v>
      </c>
      <c r="N19">
        <f>SUM(F$17:F19)</f>
        <v>32358</v>
      </c>
      <c r="O19">
        <f>SUM(G$17:G19)</f>
        <v>33546</v>
      </c>
      <c r="P19">
        <f>SUM(H$17:H19)</f>
        <v>33800</v>
      </c>
      <c r="Q19">
        <f>SUM(I$17:I19)</f>
        <v>32459</v>
      </c>
      <c r="R19">
        <f t="shared" si="16"/>
        <v>33546</v>
      </c>
      <c r="T19" t="s">
        <v>10</v>
      </c>
      <c r="U19">
        <f t="shared" si="10"/>
        <v>-350</v>
      </c>
      <c r="V19">
        <f t="shared" si="10"/>
        <v>-312</v>
      </c>
      <c r="W19">
        <f t="shared" si="11"/>
        <v>8499</v>
      </c>
      <c r="X19">
        <f t="shared" si="12"/>
        <v>-1188</v>
      </c>
      <c r="Y19">
        <f t="shared" si="13"/>
        <v>0</v>
      </c>
      <c r="Z19">
        <f t="shared" si="14"/>
        <v>254</v>
      </c>
      <c r="AA19">
        <f t="shared" si="15"/>
        <v>-1087</v>
      </c>
    </row>
    <row r="20" spans="2:27" x14ac:dyDescent="0.25">
      <c r="B20" t="s">
        <v>11</v>
      </c>
      <c r="D20">
        <v>10186</v>
      </c>
      <c r="E20">
        <v>8426</v>
      </c>
      <c r="F20">
        <v>10423</v>
      </c>
      <c r="G20">
        <v>9085</v>
      </c>
      <c r="H20">
        <v>9576</v>
      </c>
      <c r="I20">
        <v>8368</v>
      </c>
      <c r="L20">
        <f>SUM(D$17:D20)</f>
        <v>43420</v>
      </c>
      <c r="M20">
        <f>SUM(E$17:E20)</f>
        <v>50471</v>
      </c>
      <c r="N20">
        <f>SUM(F$17:F20)</f>
        <v>42781</v>
      </c>
      <c r="O20">
        <f>SUM(G$17:G20)</f>
        <v>42631</v>
      </c>
      <c r="P20">
        <f>SUM(H$17:H20)</f>
        <v>43376</v>
      </c>
      <c r="Q20">
        <f>SUM(I$17:I20)</f>
        <v>40827</v>
      </c>
      <c r="R20">
        <f t="shared" si="16"/>
        <v>42781</v>
      </c>
      <c r="T20" t="s">
        <v>11</v>
      </c>
      <c r="V20">
        <f t="shared" si="10"/>
        <v>639</v>
      </c>
      <c r="W20">
        <f t="shared" si="11"/>
        <v>7690</v>
      </c>
      <c r="X20">
        <f t="shared" si="12"/>
        <v>0</v>
      </c>
      <c r="Y20">
        <f t="shared" si="13"/>
        <v>-150</v>
      </c>
      <c r="Z20">
        <f t="shared" si="14"/>
        <v>595</v>
      </c>
      <c r="AA20">
        <f t="shared" si="15"/>
        <v>-1954</v>
      </c>
    </row>
    <row r="21" spans="2:27" x14ac:dyDescent="0.25">
      <c r="B21" t="s">
        <v>12</v>
      </c>
      <c r="D21">
        <v>10384</v>
      </c>
      <c r="E21">
        <v>8626</v>
      </c>
      <c r="F21">
        <v>9595</v>
      </c>
      <c r="G21">
        <v>8709</v>
      </c>
      <c r="H21">
        <v>8866</v>
      </c>
      <c r="I21">
        <v>8438</v>
      </c>
      <c r="L21">
        <f>SUM(D$17:D21)</f>
        <v>53804</v>
      </c>
      <c r="M21">
        <f>SUM(E$17:E21)</f>
        <v>59097</v>
      </c>
      <c r="N21">
        <f>SUM(F$17:F21)</f>
        <v>52376</v>
      </c>
      <c r="O21">
        <f>SUM(G$17:G21)</f>
        <v>51340</v>
      </c>
      <c r="P21">
        <f>SUM(H$17:H21)</f>
        <v>52242</v>
      </c>
      <c r="Q21">
        <f>SUM(I$17:I21)</f>
        <v>49265</v>
      </c>
      <c r="R21">
        <f t="shared" si="16"/>
        <v>52242</v>
      </c>
      <c r="T21" t="s">
        <v>12</v>
      </c>
      <c r="V21">
        <f t="shared" si="10"/>
        <v>1562</v>
      </c>
      <c r="W21">
        <f t="shared" si="11"/>
        <v>6855</v>
      </c>
      <c r="X21">
        <f t="shared" si="12"/>
        <v>134</v>
      </c>
      <c r="Y21">
        <f t="shared" si="13"/>
        <v>-902</v>
      </c>
      <c r="Z21">
        <f t="shared" si="14"/>
        <v>0</v>
      </c>
      <c r="AA21">
        <f t="shared" si="15"/>
        <v>-2977</v>
      </c>
    </row>
    <row r="22" spans="2:27" x14ac:dyDescent="0.25">
      <c r="B22" t="s">
        <v>13</v>
      </c>
      <c r="D22">
        <v>10215</v>
      </c>
      <c r="E22">
        <v>8215</v>
      </c>
      <c r="F22">
        <v>8567</v>
      </c>
      <c r="G22">
        <v>8177</v>
      </c>
      <c r="H22">
        <v>8454</v>
      </c>
      <c r="I22">
        <v>8221</v>
      </c>
      <c r="L22">
        <f>SUM(D$17:D22)</f>
        <v>64019</v>
      </c>
      <c r="M22">
        <f>SUM(E$17:E22)</f>
        <v>67312</v>
      </c>
      <c r="N22">
        <f>SUM(F$17:F22)</f>
        <v>60943</v>
      </c>
      <c r="O22">
        <f>SUM(G$17:G22)</f>
        <v>59517</v>
      </c>
      <c r="P22">
        <f>SUM(H$17:H22)</f>
        <v>60696</v>
      </c>
      <c r="Q22">
        <f>SUM(I$17:I22)</f>
        <v>57486</v>
      </c>
      <c r="R22">
        <f t="shared" si="16"/>
        <v>60696</v>
      </c>
      <c r="T22" t="s">
        <v>13</v>
      </c>
      <c r="V22">
        <f t="shared" si="10"/>
        <v>3323</v>
      </c>
      <c r="W22">
        <f t="shared" si="11"/>
        <v>6616</v>
      </c>
      <c r="X22">
        <f t="shared" si="12"/>
        <v>247</v>
      </c>
      <c r="Y22">
        <f t="shared" si="13"/>
        <v>-1179</v>
      </c>
      <c r="Z22">
        <f t="shared" si="14"/>
        <v>0</v>
      </c>
      <c r="AA22">
        <f t="shared" si="15"/>
        <v>-3210</v>
      </c>
    </row>
    <row r="23" spans="2:27" x14ac:dyDescent="0.25">
      <c r="B23" t="s">
        <v>14</v>
      </c>
      <c r="D23">
        <v>10736</v>
      </c>
      <c r="E23">
        <v>8807</v>
      </c>
      <c r="F23">
        <v>10413</v>
      </c>
      <c r="G23">
        <v>8240</v>
      </c>
      <c r="H23">
        <v>7963</v>
      </c>
      <c r="I23">
        <v>7935</v>
      </c>
      <c r="L23">
        <f>SUM(D$17:D23)</f>
        <v>74755</v>
      </c>
      <c r="M23">
        <f>SUM(E$17:E23)</f>
        <v>76119</v>
      </c>
      <c r="N23">
        <f>SUM(F$17:F23)</f>
        <v>71356</v>
      </c>
      <c r="O23">
        <f>SUM(G$17:G23)</f>
        <v>67757</v>
      </c>
      <c r="P23">
        <f>SUM(H$17:H23)</f>
        <v>68659</v>
      </c>
      <c r="Q23">
        <f>SUM(I$17:I23)</f>
        <v>65421</v>
      </c>
      <c r="R23">
        <f t="shared" si="16"/>
        <v>68659</v>
      </c>
      <c r="T23" t="s">
        <v>14</v>
      </c>
      <c r="V23">
        <f t="shared" si="10"/>
        <v>6096</v>
      </c>
      <c r="W23">
        <f t="shared" si="11"/>
        <v>7460</v>
      </c>
      <c r="X23">
        <f t="shared" si="12"/>
        <v>2697</v>
      </c>
      <c r="Y23">
        <f t="shared" si="13"/>
        <v>-902</v>
      </c>
      <c r="Z23">
        <f t="shared" si="14"/>
        <v>0</v>
      </c>
      <c r="AA23">
        <f t="shared" si="15"/>
        <v>-3238</v>
      </c>
    </row>
    <row r="24" spans="2:27" x14ac:dyDescent="0.25">
      <c r="B24" t="s">
        <v>15</v>
      </c>
      <c r="D24">
        <v>9293</v>
      </c>
      <c r="E24">
        <v>9218</v>
      </c>
      <c r="F24">
        <v>8967</v>
      </c>
      <c r="G24">
        <v>8301</v>
      </c>
      <c r="H24">
        <v>9039</v>
      </c>
      <c r="I24">
        <v>7971</v>
      </c>
      <c r="L24">
        <f>SUM(D$17:D24)</f>
        <v>84048</v>
      </c>
      <c r="M24">
        <f>SUM(E$17:E24)</f>
        <v>85337</v>
      </c>
      <c r="N24">
        <f>SUM(F$17:F24)</f>
        <v>80323</v>
      </c>
      <c r="O24">
        <f>SUM(G$17:G24)</f>
        <v>76058</v>
      </c>
      <c r="P24">
        <f>SUM(H$17:H24)</f>
        <v>77698</v>
      </c>
      <c r="Q24">
        <f>SUM(I$17:I24)</f>
        <v>73392</v>
      </c>
      <c r="R24">
        <f t="shared" si="16"/>
        <v>77698</v>
      </c>
      <c r="T24" t="s">
        <v>15</v>
      </c>
      <c r="V24">
        <f t="shared" si="10"/>
        <v>6350</v>
      </c>
      <c r="W24">
        <f t="shared" si="11"/>
        <v>7639</v>
      </c>
      <c r="X24">
        <f t="shared" si="12"/>
        <v>2625</v>
      </c>
      <c r="Y24">
        <f t="shared" si="13"/>
        <v>-1640</v>
      </c>
      <c r="Z24">
        <f t="shared" si="14"/>
        <v>0</v>
      </c>
      <c r="AA24">
        <f t="shared" si="15"/>
        <v>-4306</v>
      </c>
    </row>
    <row r="25" spans="2:27" x14ac:dyDescent="0.25">
      <c r="B25" t="s">
        <v>16</v>
      </c>
      <c r="D25">
        <v>8741</v>
      </c>
      <c r="E25">
        <v>8573</v>
      </c>
      <c r="F25">
        <v>8997</v>
      </c>
      <c r="G25">
        <v>8060</v>
      </c>
      <c r="H25">
        <v>7872</v>
      </c>
      <c r="I25">
        <v>7749</v>
      </c>
      <c r="L25">
        <f>SUM(D$17:D25)</f>
        <v>92789</v>
      </c>
      <c r="M25">
        <f>SUM(E$17:E25)</f>
        <v>93910</v>
      </c>
      <c r="N25">
        <f>SUM(F$17:F25)</f>
        <v>89320</v>
      </c>
      <c r="O25">
        <f>SUM(G$17:G25)</f>
        <v>84118</v>
      </c>
      <c r="P25">
        <f>SUM(H$17:H25)</f>
        <v>85570</v>
      </c>
      <c r="Q25">
        <f>SUM(I$17:I25)</f>
        <v>81141</v>
      </c>
      <c r="R25">
        <f t="shared" si="16"/>
        <v>85570</v>
      </c>
      <c r="T25" t="s">
        <v>16</v>
      </c>
      <c r="V25">
        <f t="shared" si="10"/>
        <v>7219</v>
      </c>
      <c r="W25">
        <f t="shared" si="11"/>
        <v>8340</v>
      </c>
      <c r="X25">
        <f t="shared" si="12"/>
        <v>3750</v>
      </c>
      <c r="Y25">
        <f t="shared" si="13"/>
        <v>-1452</v>
      </c>
      <c r="Z25">
        <f t="shared" si="14"/>
        <v>0</v>
      </c>
      <c r="AA25">
        <f t="shared" si="15"/>
        <v>-4429</v>
      </c>
    </row>
    <row r="26" spans="2:27" x14ac:dyDescent="0.25">
      <c r="B26" t="s">
        <v>17</v>
      </c>
      <c r="D26">
        <v>9525</v>
      </c>
      <c r="E26">
        <v>9398</v>
      </c>
      <c r="F26">
        <v>9896</v>
      </c>
      <c r="G26">
        <v>8802</v>
      </c>
      <c r="H26">
        <v>8615</v>
      </c>
      <c r="I26">
        <v>8636</v>
      </c>
      <c r="L26">
        <f>SUM(D$17:D26)</f>
        <v>102314</v>
      </c>
      <c r="M26">
        <f>SUM(E$17:E26)</f>
        <v>103308</v>
      </c>
      <c r="N26">
        <f>SUM(F$17:F26)</f>
        <v>99216</v>
      </c>
      <c r="O26">
        <f>SUM(G$17:G26)</f>
        <v>92920</v>
      </c>
      <c r="P26">
        <f>SUM(H$17:H26)</f>
        <v>94185</v>
      </c>
      <c r="Q26">
        <f>SUM(I$17:I26)</f>
        <v>89777</v>
      </c>
      <c r="R26">
        <f t="shared" si="16"/>
        <v>94185</v>
      </c>
      <c r="T26" t="s">
        <v>17</v>
      </c>
      <c r="V26">
        <f>L26-$R26</f>
        <v>8129</v>
      </c>
      <c r="W26">
        <f t="shared" ref="W26:AA28" si="17">M26-$R26</f>
        <v>9123</v>
      </c>
      <c r="X26">
        <f t="shared" si="17"/>
        <v>5031</v>
      </c>
      <c r="Y26">
        <f t="shared" si="17"/>
        <v>-1265</v>
      </c>
      <c r="Z26">
        <f t="shared" si="17"/>
        <v>0</v>
      </c>
      <c r="AA26">
        <f t="shared" si="17"/>
        <v>-4408</v>
      </c>
    </row>
    <row r="27" spans="2:27" x14ac:dyDescent="0.25">
      <c r="B27" t="s">
        <v>18</v>
      </c>
      <c r="D27">
        <v>10197</v>
      </c>
      <c r="E27">
        <v>10405</v>
      </c>
      <c r="F27">
        <v>11495</v>
      </c>
      <c r="G27">
        <v>9394</v>
      </c>
      <c r="H27">
        <v>8977</v>
      </c>
      <c r="I27">
        <v>8877</v>
      </c>
      <c r="L27">
        <f>SUM(D$17:D27)</f>
        <v>112511</v>
      </c>
      <c r="M27">
        <f>SUM(E$17:E27)</f>
        <v>113713</v>
      </c>
      <c r="N27">
        <f>SUM(F$17:F27)</f>
        <v>110711</v>
      </c>
      <c r="O27">
        <f>SUM(G$17:G27)</f>
        <v>102314</v>
      </c>
      <c r="P27">
        <f>SUM(H$17:H27)</f>
        <v>103162</v>
      </c>
      <c r="Q27">
        <f>SUM(I$17:I27)</f>
        <v>98654</v>
      </c>
      <c r="R27">
        <f t="shared" si="16"/>
        <v>103162</v>
      </c>
      <c r="T27" t="s">
        <v>18</v>
      </c>
      <c r="V27">
        <f>L27-$R27</f>
        <v>9349</v>
      </c>
      <c r="W27">
        <f t="shared" si="17"/>
        <v>10551</v>
      </c>
      <c r="X27">
        <f t="shared" si="17"/>
        <v>7549</v>
      </c>
      <c r="Y27">
        <f t="shared" si="17"/>
        <v>-848</v>
      </c>
      <c r="Z27">
        <f t="shared" si="17"/>
        <v>0</v>
      </c>
      <c r="AA27">
        <f t="shared" si="17"/>
        <v>-4508</v>
      </c>
    </row>
    <row r="28" spans="2:27" x14ac:dyDescent="0.25">
      <c r="B28" t="s">
        <v>19</v>
      </c>
      <c r="D28">
        <v>12310</v>
      </c>
      <c r="E28">
        <v>11472</v>
      </c>
      <c r="F28">
        <v>13009</v>
      </c>
      <c r="G28">
        <v>10029</v>
      </c>
      <c r="H28">
        <v>9889</v>
      </c>
      <c r="I28">
        <v>11104</v>
      </c>
      <c r="L28">
        <f>SUM(D$17:D28)</f>
        <v>124821</v>
      </c>
      <c r="M28">
        <f>SUM(E$17:E28)</f>
        <v>125185</v>
      </c>
      <c r="N28">
        <f>SUM(F$17:F28)</f>
        <v>123720</v>
      </c>
      <c r="O28">
        <f>SUM(G$17:G28)</f>
        <v>112343</v>
      </c>
      <c r="P28">
        <f>SUM(H$17:H28)</f>
        <v>113051</v>
      </c>
      <c r="Q28">
        <f>SUM(I$17:I28)</f>
        <v>109758</v>
      </c>
      <c r="R28">
        <f t="shared" si="16"/>
        <v>113051</v>
      </c>
      <c r="T28" t="s">
        <v>19</v>
      </c>
      <c r="V28">
        <f>L28-$R28</f>
        <v>11770</v>
      </c>
      <c r="W28">
        <f t="shared" si="17"/>
        <v>12134</v>
      </c>
      <c r="X28">
        <f t="shared" si="17"/>
        <v>10669</v>
      </c>
      <c r="Y28">
        <f t="shared" si="17"/>
        <v>-708</v>
      </c>
      <c r="Z28">
        <f t="shared" si="17"/>
        <v>0</v>
      </c>
      <c r="AA28">
        <f t="shared" si="17"/>
        <v>-3293</v>
      </c>
    </row>
    <row r="31" spans="2:27" x14ac:dyDescent="0.25">
      <c r="B31" s="3" t="s">
        <v>62</v>
      </c>
      <c r="C31" s="3"/>
    </row>
  </sheetData>
  <hyperlinks>
    <hyperlink ref="A1" location="home!A1" display="home" xr:uid="{2EC4156E-F45F-46A0-9C0D-4DF5DC30BC26}"/>
    <hyperlink ref="B31" r:id="rId1" xr:uid="{7F66C628-E79B-49F3-B727-5D2F430B0806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CFEA-F279-478F-8F12-1CA4F9AF2561}">
  <dimension ref="A1:AD60"/>
  <sheetViews>
    <sheetView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27009</v>
      </c>
      <c r="D2">
        <v>27688</v>
      </c>
      <c r="E2">
        <v>23871</v>
      </c>
      <c r="F2">
        <v>30314</v>
      </c>
      <c r="G2">
        <v>30858</v>
      </c>
      <c r="H2">
        <v>31614</v>
      </c>
      <c r="I2">
        <v>32541</v>
      </c>
      <c r="K2">
        <f>SUM(C$2:C2)</f>
        <v>27009</v>
      </c>
      <c r="L2">
        <f>SUM(D$2:D2)</f>
        <v>27688</v>
      </c>
      <c r="M2">
        <f>SUM(E$2:E2)</f>
        <v>23871</v>
      </c>
      <c r="N2">
        <f>SUM(F$2:F2)</f>
        <v>30314</v>
      </c>
      <c r="O2">
        <f>SUM(G$2:G2)</f>
        <v>30858</v>
      </c>
      <c r="P2">
        <f>SUM(H$2:H2)</f>
        <v>31614</v>
      </c>
      <c r="Q2">
        <f>SUM(I$2:I2)</f>
        <v>32541</v>
      </c>
      <c r="R2">
        <f>MEDIAN(M2:Q2)</f>
        <v>30858</v>
      </c>
      <c r="T2" t="s">
        <v>8</v>
      </c>
      <c r="U2">
        <f t="shared" ref="U2:V13" si="0">K2-$R2</f>
        <v>-3849</v>
      </c>
      <c r="V2">
        <f t="shared" si="0"/>
        <v>-3170</v>
      </c>
      <c r="W2">
        <f t="shared" ref="W2:W10" si="1">M2-$R2</f>
        <v>-6987</v>
      </c>
      <c r="X2">
        <f t="shared" ref="X2:X10" si="2">N2-$R2</f>
        <v>-544</v>
      </c>
      <c r="Y2">
        <f t="shared" ref="Y2:Y10" si="3">O2-$R2</f>
        <v>0</v>
      </c>
      <c r="Z2">
        <f t="shared" ref="Z2:Z10" si="4">P2-$R2</f>
        <v>756</v>
      </c>
      <c r="AA2">
        <f t="shared" ref="AA2:AA10" si="5">Q2-$R2</f>
        <v>1683</v>
      </c>
      <c r="AC2">
        <f>MEDIAN($E2:$I2)</f>
        <v>30858</v>
      </c>
      <c r="AD2">
        <f>MEDIAN(F2:I2)</f>
        <v>31236</v>
      </c>
    </row>
    <row r="3" spans="1:30" x14ac:dyDescent="0.25">
      <c r="B3" t="s">
        <v>9</v>
      </c>
      <c r="C3">
        <v>24649</v>
      </c>
      <c r="D3">
        <v>24919</v>
      </c>
      <c r="E3">
        <v>24380</v>
      </c>
      <c r="F3">
        <v>26843</v>
      </c>
      <c r="G3">
        <v>27324</v>
      </c>
      <c r="H3">
        <v>28086</v>
      </c>
      <c r="I3">
        <v>29647</v>
      </c>
      <c r="K3">
        <f>SUM(C$2:C3)</f>
        <v>51658</v>
      </c>
      <c r="L3">
        <f>SUM(D$2:D3)</f>
        <v>52607</v>
      </c>
      <c r="M3">
        <f>SUM(E$2:E3)</f>
        <v>48251</v>
      </c>
      <c r="N3">
        <f>SUM(F$2:F3)</f>
        <v>57157</v>
      </c>
      <c r="O3">
        <f>SUM(G$2:G3)</f>
        <v>58182</v>
      </c>
      <c r="P3">
        <f>SUM(H$2:H3)</f>
        <v>59700</v>
      </c>
      <c r="Q3">
        <f>SUM(I$2:I3)</f>
        <v>62188</v>
      </c>
      <c r="R3">
        <f t="shared" ref="R3:R13" si="6">MEDIAN(M3:Q3)</f>
        <v>58182</v>
      </c>
      <c r="T3" t="s">
        <v>9</v>
      </c>
      <c r="U3">
        <f t="shared" si="0"/>
        <v>-6524</v>
      </c>
      <c r="V3">
        <f t="shared" si="0"/>
        <v>-5575</v>
      </c>
      <c r="W3">
        <f t="shared" si="1"/>
        <v>-9931</v>
      </c>
      <c r="X3">
        <f t="shared" si="2"/>
        <v>-1025</v>
      </c>
      <c r="Y3">
        <f t="shared" si="3"/>
        <v>0</v>
      </c>
      <c r="Z3">
        <f t="shared" si="4"/>
        <v>1518</v>
      </c>
      <c r="AA3">
        <f t="shared" si="5"/>
        <v>4006</v>
      </c>
      <c r="AC3">
        <f t="shared" ref="AC3:AC13" si="7">MEDIAN($E3:$I3)</f>
        <v>27324</v>
      </c>
      <c r="AD3">
        <f t="shared" ref="AD3:AD13" si="8">MEDIAN(F3:I3)</f>
        <v>27705</v>
      </c>
    </row>
    <row r="4" spans="1:30" x14ac:dyDescent="0.25">
      <c r="B4" t="s">
        <v>10</v>
      </c>
      <c r="C4">
        <v>26644</v>
      </c>
      <c r="D4">
        <v>27270</v>
      </c>
      <c r="E4">
        <v>28992</v>
      </c>
      <c r="F4">
        <v>29263</v>
      </c>
      <c r="G4">
        <v>29333</v>
      </c>
      <c r="H4">
        <v>30206</v>
      </c>
      <c r="I4">
        <v>32706</v>
      </c>
      <c r="K4">
        <f>SUM(C$2:C4)</f>
        <v>78302</v>
      </c>
      <c r="L4">
        <f>SUM(D$2:D4)</f>
        <v>79877</v>
      </c>
      <c r="M4">
        <f>SUM(E$2:E4)</f>
        <v>77243</v>
      </c>
      <c r="N4">
        <f>SUM(F$2:F4)</f>
        <v>86420</v>
      </c>
      <c r="O4">
        <f>SUM(G$2:G4)</f>
        <v>87515</v>
      </c>
      <c r="P4">
        <f>SUM(H$2:H4)</f>
        <v>89906</v>
      </c>
      <c r="Q4">
        <f>SUM(I$2:I4)</f>
        <v>94894</v>
      </c>
      <c r="R4">
        <f t="shared" si="6"/>
        <v>87515</v>
      </c>
      <c r="T4" t="s">
        <v>10</v>
      </c>
      <c r="U4">
        <f t="shared" si="0"/>
        <v>-9213</v>
      </c>
      <c r="V4">
        <f t="shared" si="0"/>
        <v>-7638</v>
      </c>
      <c r="W4">
        <f t="shared" si="1"/>
        <v>-10272</v>
      </c>
      <c r="X4">
        <f t="shared" si="2"/>
        <v>-1095</v>
      </c>
      <c r="Y4">
        <f t="shared" si="3"/>
        <v>0</v>
      </c>
      <c r="Z4">
        <f t="shared" si="4"/>
        <v>2391</v>
      </c>
      <c r="AA4">
        <f t="shared" si="5"/>
        <v>7379</v>
      </c>
      <c r="AC4">
        <f t="shared" si="7"/>
        <v>29333</v>
      </c>
      <c r="AD4">
        <f t="shared" si="8"/>
        <v>29769.5</v>
      </c>
    </row>
    <row r="5" spans="1:30" x14ac:dyDescent="0.25">
      <c r="B5" t="s">
        <v>11</v>
      </c>
      <c r="C5">
        <v>25141</v>
      </c>
      <c r="D5">
        <v>25412</v>
      </c>
      <c r="E5">
        <v>27267</v>
      </c>
      <c r="F5">
        <v>27218</v>
      </c>
      <c r="G5">
        <v>28780</v>
      </c>
      <c r="H5">
        <v>29302</v>
      </c>
      <c r="I5">
        <v>30600</v>
      </c>
      <c r="K5">
        <f>SUM(C$2:C5)</f>
        <v>103443</v>
      </c>
      <c r="L5">
        <f>SUM(D$2:D5)</f>
        <v>105289</v>
      </c>
      <c r="M5">
        <f>SUM(E$2:E5)</f>
        <v>104510</v>
      </c>
      <c r="N5">
        <f>SUM(F$2:F5)</f>
        <v>113638</v>
      </c>
      <c r="O5">
        <f>SUM(G$2:G5)</f>
        <v>116295</v>
      </c>
      <c r="P5">
        <f>SUM(H$2:H5)</f>
        <v>119208</v>
      </c>
      <c r="Q5">
        <f>SUM(I$2:I5)</f>
        <v>125494</v>
      </c>
      <c r="R5">
        <f t="shared" si="6"/>
        <v>116295</v>
      </c>
      <c r="T5" t="s">
        <v>11</v>
      </c>
      <c r="U5">
        <f t="shared" si="0"/>
        <v>-12852</v>
      </c>
      <c r="V5">
        <f t="shared" si="0"/>
        <v>-11006</v>
      </c>
      <c r="W5">
        <f t="shared" si="1"/>
        <v>-11785</v>
      </c>
      <c r="X5">
        <f t="shared" si="2"/>
        <v>-2657</v>
      </c>
      <c r="Y5">
        <f t="shared" si="3"/>
        <v>0</v>
      </c>
      <c r="Z5">
        <f t="shared" si="4"/>
        <v>2913</v>
      </c>
      <c r="AA5">
        <f t="shared" si="5"/>
        <v>9199</v>
      </c>
      <c r="AC5">
        <f t="shared" si="7"/>
        <v>28780</v>
      </c>
      <c r="AD5">
        <f t="shared" si="8"/>
        <v>29041</v>
      </c>
    </row>
    <row r="6" spans="1:30" x14ac:dyDescent="0.25">
      <c r="B6" t="s">
        <v>12</v>
      </c>
      <c r="D6">
        <v>26973</v>
      </c>
      <c r="E6">
        <v>27569</v>
      </c>
      <c r="F6">
        <v>28443</v>
      </c>
      <c r="G6">
        <v>29732</v>
      </c>
      <c r="H6">
        <v>30906</v>
      </c>
      <c r="I6">
        <v>32602</v>
      </c>
      <c r="L6">
        <f>SUM(D$2:D6)</f>
        <v>132262</v>
      </c>
      <c r="M6">
        <f>SUM(E$2:E6)</f>
        <v>132079</v>
      </c>
      <c r="N6">
        <f>SUM(F$2:F6)</f>
        <v>142081</v>
      </c>
      <c r="O6">
        <f>SUM(G$2:G6)</f>
        <v>146027</v>
      </c>
      <c r="P6">
        <f>SUM(H$2:H6)</f>
        <v>150114</v>
      </c>
      <c r="Q6">
        <f>SUM(I$2:I6)</f>
        <v>158096</v>
      </c>
      <c r="R6">
        <f t="shared" si="6"/>
        <v>146027</v>
      </c>
      <c r="T6" t="s">
        <v>12</v>
      </c>
      <c r="V6">
        <f t="shared" si="0"/>
        <v>-13765</v>
      </c>
      <c r="W6">
        <f t="shared" si="1"/>
        <v>-13948</v>
      </c>
      <c r="X6">
        <f t="shared" si="2"/>
        <v>-3946</v>
      </c>
      <c r="Y6">
        <f t="shared" si="3"/>
        <v>0</v>
      </c>
      <c r="Z6">
        <f t="shared" si="4"/>
        <v>4087</v>
      </c>
      <c r="AA6">
        <f t="shared" si="5"/>
        <v>12069</v>
      </c>
      <c r="AC6">
        <f t="shared" si="7"/>
        <v>29732</v>
      </c>
      <c r="AD6">
        <f t="shared" si="8"/>
        <v>30319</v>
      </c>
    </row>
    <row r="7" spans="1:30" x14ac:dyDescent="0.25">
      <c r="B7" t="s">
        <v>13</v>
      </c>
      <c r="D7">
        <v>27251</v>
      </c>
      <c r="E7">
        <v>27500</v>
      </c>
      <c r="F7">
        <v>28214</v>
      </c>
      <c r="G7">
        <v>28475</v>
      </c>
      <c r="H7">
        <v>30380</v>
      </c>
      <c r="I7">
        <v>31933</v>
      </c>
      <c r="L7">
        <f>SUM(D$2:D7)</f>
        <v>159513</v>
      </c>
      <c r="M7">
        <f>SUM(E$2:E7)</f>
        <v>159579</v>
      </c>
      <c r="N7">
        <f>SUM(F$2:F7)</f>
        <v>170295</v>
      </c>
      <c r="O7">
        <f>SUM(G$2:G7)</f>
        <v>174502</v>
      </c>
      <c r="P7">
        <f>SUM(H$2:H7)</f>
        <v>180494</v>
      </c>
      <c r="Q7">
        <f>SUM(I$2:I7)</f>
        <v>190029</v>
      </c>
      <c r="R7">
        <f t="shared" si="6"/>
        <v>174502</v>
      </c>
      <c r="T7" t="s">
        <v>13</v>
      </c>
      <c r="V7">
        <f t="shared" si="0"/>
        <v>-14989</v>
      </c>
      <c r="W7">
        <f t="shared" si="1"/>
        <v>-14923</v>
      </c>
      <c r="X7">
        <f t="shared" si="2"/>
        <v>-4207</v>
      </c>
      <c r="Y7">
        <f t="shared" si="3"/>
        <v>0</v>
      </c>
      <c r="Z7">
        <f t="shared" si="4"/>
        <v>5992</v>
      </c>
      <c r="AA7">
        <f t="shared" si="5"/>
        <v>15527</v>
      </c>
      <c r="AC7">
        <f t="shared" si="7"/>
        <v>28475</v>
      </c>
      <c r="AD7">
        <f t="shared" si="8"/>
        <v>29427.5</v>
      </c>
    </row>
    <row r="8" spans="1:30" x14ac:dyDescent="0.25">
      <c r="B8" t="s">
        <v>14</v>
      </c>
      <c r="D8">
        <v>28812</v>
      </c>
      <c r="E8">
        <v>30483</v>
      </c>
      <c r="F8">
        <v>30002</v>
      </c>
      <c r="G8">
        <v>31329</v>
      </c>
      <c r="H8">
        <v>32342</v>
      </c>
      <c r="I8">
        <v>33861</v>
      </c>
      <c r="L8">
        <f>SUM(D$2:D8)</f>
        <v>188325</v>
      </c>
      <c r="M8">
        <f>SUM(E$2:E8)</f>
        <v>190062</v>
      </c>
      <c r="N8">
        <f>SUM(F$2:F8)</f>
        <v>200297</v>
      </c>
      <c r="O8">
        <f>SUM(G$2:G8)</f>
        <v>205831</v>
      </c>
      <c r="P8">
        <f>SUM(H$2:H8)</f>
        <v>212836</v>
      </c>
      <c r="Q8">
        <f>SUM(I$2:I8)</f>
        <v>223890</v>
      </c>
      <c r="R8">
        <f t="shared" si="6"/>
        <v>205831</v>
      </c>
      <c r="T8" t="s">
        <v>14</v>
      </c>
      <c r="V8">
        <f t="shared" si="0"/>
        <v>-17506</v>
      </c>
      <c r="W8">
        <f t="shared" si="1"/>
        <v>-15769</v>
      </c>
      <c r="X8">
        <f t="shared" si="2"/>
        <v>-5534</v>
      </c>
      <c r="Y8">
        <f t="shared" si="3"/>
        <v>0</v>
      </c>
      <c r="Z8">
        <f t="shared" si="4"/>
        <v>7005</v>
      </c>
      <c r="AA8">
        <f t="shared" si="5"/>
        <v>18059</v>
      </c>
      <c r="AC8">
        <f t="shared" si="7"/>
        <v>31329</v>
      </c>
      <c r="AD8">
        <f t="shared" si="8"/>
        <v>31835.5</v>
      </c>
    </row>
    <row r="9" spans="1:30" x14ac:dyDescent="0.25">
      <c r="B9" t="s">
        <v>15</v>
      </c>
      <c r="D9">
        <v>29311</v>
      </c>
      <c r="E9">
        <v>29573</v>
      </c>
      <c r="F9">
        <v>29607</v>
      </c>
      <c r="G9">
        <v>31134</v>
      </c>
      <c r="H9">
        <v>32860</v>
      </c>
      <c r="I9">
        <v>33889</v>
      </c>
      <c r="L9">
        <f>SUM(D$2:D9)</f>
        <v>217636</v>
      </c>
      <c r="M9">
        <f>SUM(E$2:E9)</f>
        <v>219635</v>
      </c>
      <c r="N9">
        <f>SUM(F$2:F9)</f>
        <v>229904</v>
      </c>
      <c r="O9">
        <f>SUM(G$2:G9)</f>
        <v>236965</v>
      </c>
      <c r="P9">
        <f>SUM(H$2:H9)</f>
        <v>245696</v>
      </c>
      <c r="Q9">
        <f>SUM(I$2:I9)</f>
        <v>257779</v>
      </c>
      <c r="R9">
        <f t="shared" si="6"/>
        <v>236965</v>
      </c>
      <c r="T9" t="s">
        <v>15</v>
      </c>
      <c r="V9">
        <f t="shared" si="0"/>
        <v>-19329</v>
      </c>
      <c r="W9">
        <f t="shared" si="1"/>
        <v>-17330</v>
      </c>
      <c r="X9">
        <f t="shared" si="2"/>
        <v>-7061</v>
      </c>
      <c r="Y9">
        <f t="shared" si="3"/>
        <v>0</v>
      </c>
      <c r="Z9">
        <f t="shared" si="4"/>
        <v>8731</v>
      </c>
      <c r="AA9">
        <f t="shared" si="5"/>
        <v>20814</v>
      </c>
      <c r="AC9">
        <f t="shared" si="7"/>
        <v>31134</v>
      </c>
      <c r="AD9">
        <f t="shared" si="8"/>
        <v>31997</v>
      </c>
    </row>
    <row r="10" spans="1:30" x14ac:dyDescent="0.25">
      <c r="B10" t="s">
        <v>16</v>
      </c>
      <c r="D10">
        <v>28255</v>
      </c>
      <c r="E10">
        <v>30174</v>
      </c>
      <c r="F10">
        <v>30288</v>
      </c>
      <c r="G10">
        <v>31083</v>
      </c>
      <c r="H10">
        <v>31224</v>
      </c>
      <c r="I10">
        <v>33566</v>
      </c>
      <c r="L10">
        <f>SUM(D$2:D10)</f>
        <v>245891</v>
      </c>
      <c r="M10">
        <f>SUM(E$2:E10)</f>
        <v>249809</v>
      </c>
      <c r="N10">
        <f>SUM(F$2:F10)</f>
        <v>260192</v>
      </c>
      <c r="O10">
        <f>SUM(G$2:G10)</f>
        <v>268048</v>
      </c>
      <c r="P10">
        <f>SUM(H$2:H10)</f>
        <v>276920</v>
      </c>
      <c r="Q10">
        <f>SUM(I$2:I10)</f>
        <v>291345</v>
      </c>
      <c r="R10">
        <f t="shared" si="6"/>
        <v>268048</v>
      </c>
      <c r="T10" t="s">
        <v>16</v>
      </c>
      <c r="V10">
        <f t="shared" si="0"/>
        <v>-22157</v>
      </c>
      <c r="W10">
        <f t="shared" si="1"/>
        <v>-18239</v>
      </c>
      <c r="X10">
        <f t="shared" si="2"/>
        <v>-7856</v>
      </c>
      <c r="Y10">
        <f t="shared" si="3"/>
        <v>0</v>
      </c>
      <c r="Z10">
        <f t="shared" si="4"/>
        <v>8872</v>
      </c>
      <c r="AA10">
        <f t="shared" si="5"/>
        <v>23297</v>
      </c>
      <c r="AC10">
        <f t="shared" si="7"/>
        <v>31083</v>
      </c>
      <c r="AD10">
        <f t="shared" si="8"/>
        <v>31153.5</v>
      </c>
    </row>
    <row r="11" spans="1:30" x14ac:dyDescent="0.25">
      <c r="B11" t="s">
        <v>17</v>
      </c>
      <c r="D11">
        <v>28104</v>
      </c>
      <c r="E11">
        <v>30076</v>
      </c>
      <c r="F11">
        <v>30262</v>
      </c>
      <c r="G11">
        <v>31896</v>
      </c>
      <c r="H11">
        <v>32874</v>
      </c>
      <c r="I11">
        <v>34904</v>
      </c>
      <c r="L11">
        <f>SUM(D$2:D11)</f>
        <v>273995</v>
      </c>
      <c r="M11">
        <f>SUM(E$2:E11)</f>
        <v>279885</v>
      </c>
      <c r="N11">
        <f>SUM(F$2:F11)</f>
        <v>290454</v>
      </c>
      <c r="O11">
        <f>SUM(G$2:G11)</f>
        <v>299944</v>
      </c>
      <c r="P11">
        <f>SUM(H$2:H11)</f>
        <v>309794</v>
      </c>
      <c r="Q11">
        <f>SUM(I$2:I11)</f>
        <v>326249</v>
      </c>
      <c r="R11">
        <f t="shared" si="6"/>
        <v>299944</v>
      </c>
      <c r="T11" t="s">
        <v>17</v>
      </c>
      <c r="V11">
        <f t="shared" si="0"/>
        <v>-25949</v>
      </c>
      <c r="W11">
        <f t="shared" ref="W11:AA13" si="9">M11-$R11</f>
        <v>-20059</v>
      </c>
      <c r="X11">
        <f t="shared" si="9"/>
        <v>-9490</v>
      </c>
      <c r="Y11">
        <f t="shared" si="9"/>
        <v>0</v>
      </c>
      <c r="Z11">
        <f t="shared" si="9"/>
        <v>9850</v>
      </c>
      <c r="AA11">
        <f t="shared" si="9"/>
        <v>26305</v>
      </c>
      <c r="AC11">
        <f t="shared" si="7"/>
        <v>31896</v>
      </c>
      <c r="AD11">
        <f t="shared" si="8"/>
        <v>32385</v>
      </c>
    </row>
    <row r="12" spans="1:30" x14ac:dyDescent="0.25">
      <c r="B12" t="s">
        <v>18</v>
      </c>
      <c r="D12">
        <v>28401</v>
      </c>
      <c r="E12">
        <v>28409</v>
      </c>
      <c r="F12">
        <v>26727</v>
      </c>
      <c r="G12">
        <v>29610</v>
      </c>
      <c r="H12">
        <v>30546</v>
      </c>
      <c r="I12">
        <v>33175</v>
      </c>
      <c r="L12">
        <f>SUM(D$2:D12)</f>
        <v>302396</v>
      </c>
      <c r="M12">
        <f>SUM(E$2:E12)</f>
        <v>308294</v>
      </c>
      <c r="N12">
        <f>SUM(F$2:F12)</f>
        <v>317181</v>
      </c>
      <c r="O12">
        <f>SUM(G$2:G12)</f>
        <v>329554</v>
      </c>
      <c r="P12">
        <f>SUM(H$2:H12)</f>
        <v>340340</v>
      </c>
      <c r="Q12">
        <f>SUM(I$2:I12)</f>
        <v>359424</v>
      </c>
      <c r="R12">
        <f t="shared" si="6"/>
        <v>329554</v>
      </c>
      <c r="T12" t="s">
        <v>18</v>
      </c>
      <c r="V12">
        <f t="shared" si="0"/>
        <v>-27158</v>
      </c>
      <c r="W12">
        <f t="shared" si="9"/>
        <v>-21260</v>
      </c>
      <c r="X12">
        <f t="shared" si="9"/>
        <v>-12373</v>
      </c>
      <c r="Y12">
        <f t="shared" si="9"/>
        <v>0</v>
      </c>
      <c r="Z12">
        <f t="shared" si="9"/>
        <v>10786</v>
      </c>
      <c r="AA12">
        <f t="shared" si="9"/>
        <v>29870</v>
      </c>
      <c r="AC12">
        <f t="shared" si="7"/>
        <v>29610</v>
      </c>
      <c r="AD12">
        <f t="shared" si="8"/>
        <v>30078</v>
      </c>
    </row>
    <row r="13" spans="1:30" x14ac:dyDescent="0.25">
      <c r="B13" t="s">
        <v>19</v>
      </c>
      <c r="D13">
        <v>27496</v>
      </c>
      <c r="E13">
        <v>28529</v>
      </c>
      <c r="F13">
        <v>23454</v>
      </c>
      <c r="G13">
        <v>29193</v>
      </c>
      <c r="H13">
        <v>30487</v>
      </c>
      <c r="I13">
        <v>31841</v>
      </c>
      <c r="L13">
        <f>SUM(D$2:D13)</f>
        <v>329892</v>
      </c>
      <c r="M13">
        <f>SUM(E$2:E13)</f>
        <v>336823</v>
      </c>
      <c r="N13">
        <f>SUM(F$2:F13)</f>
        <v>340635</v>
      </c>
      <c r="O13">
        <f>SUM(G$2:G13)</f>
        <v>358747</v>
      </c>
      <c r="P13">
        <f>SUM(H$2:H13)</f>
        <v>370827</v>
      </c>
      <c r="Q13">
        <f>SUM(I$2:I13)</f>
        <v>391265</v>
      </c>
      <c r="R13">
        <f t="shared" si="6"/>
        <v>358747</v>
      </c>
      <c r="T13" t="s">
        <v>19</v>
      </c>
      <c r="V13">
        <f t="shared" si="0"/>
        <v>-28855</v>
      </c>
      <c r="W13">
        <f t="shared" si="9"/>
        <v>-21924</v>
      </c>
      <c r="X13">
        <f t="shared" si="9"/>
        <v>-18112</v>
      </c>
      <c r="Y13">
        <f t="shared" si="9"/>
        <v>0</v>
      </c>
      <c r="Z13">
        <f t="shared" si="9"/>
        <v>12080</v>
      </c>
      <c r="AA13">
        <f t="shared" si="9"/>
        <v>32518</v>
      </c>
      <c r="AC13">
        <f t="shared" si="7"/>
        <v>29193</v>
      </c>
      <c r="AD13">
        <f t="shared" si="8"/>
        <v>29840</v>
      </c>
    </row>
    <row r="20" spans="2:18" x14ac:dyDescent="0.25">
      <c r="R20" s="2"/>
    </row>
    <row r="21" spans="2:18" x14ac:dyDescent="0.25">
      <c r="R21" s="2"/>
    </row>
    <row r="22" spans="2:18" x14ac:dyDescent="0.25">
      <c r="R22" s="2"/>
    </row>
    <row r="23" spans="2:18" x14ac:dyDescent="0.25">
      <c r="R23" s="2"/>
    </row>
    <row r="24" spans="2:18" x14ac:dyDescent="0.25">
      <c r="R24" s="2"/>
    </row>
    <row r="25" spans="2:18" x14ac:dyDescent="0.25">
      <c r="R25" s="2"/>
    </row>
    <row r="26" spans="2:18" x14ac:dyDescent="0.25">
      <c r="R26" s="2"/>
    </row>
    <row r="27" spans="2:18" x14ac:dyDescent="0.25">
      <c r="R27" s="2"/>
    </row>
    <row r="28" spans="2:18" x14ac:dyDescent="0.25">
      <c r="R28" s="2"/>
    </row>
    <row r="29" spans="2:18" x14ac:dyDescent="0.25">
      <c r="R29" s="2"/>
    </row>
    <row r="30" spans="2:18" x14ac:dyDescent="0.25">
      <c r="R30" s="2"/>
    </row>
    <row r="31" spans="2:18" x14ac:dyDescent="0.25">
      <c r="B31" s="3" t="s">
        <v>63</v>
      </c>
      <c r="C31" s="3"/>
      <c r="R31" s="2"/>
    </row>
    <row r="32" spans="2:18" x14ac:dyDescent="0.25">
      <c r="R32" s="2"/>
    </row>
    <row r="48" spans="16:17" x14ac:dyDescent="0.25">
      <c r="P48" s="2"/>
      <c r="Q48" s="2"/>
    </row>
    <row r="49" spans="16:17" x14ac:dyDescent="0.25">
      <c r="P49" s="2"/>
      <c r="Q49" s="2"/>
    </row>
    <row r="50" spans="16:17" x14ac:dyDescent="0.25">
      <c r="P50" s="2"/>
      <c r="Q50" s="2"/>
    </row>
    <row r="51" spans="16:17" x14ac:dyDescent="0.25">
      <c r="P51" s="2"/>
      <c r="Q51" s="2"/>
    </row>
    <row r="52" spans="16:17" x14ac:dyDescent="0.25">
      <c r="P52" s="2"/>
      <c r="Q52" s="2"/>
    </row>
    <row r="53" spans="16:17" x14ac:dyDescent="0.25">
      <c r="P53" s="2"/>
      <c r="Q53" s="2"/>
    </row>
    <row r="54" spans="16:17" x14ac:dyDescent="0.25">
      <c r="P54" s="2"/>
      <c r="Q54" s="2"/>
    </row>
    <row r="55" spans="16:17" x14ac:dyDescent="0.25">
      <c r="P55" s="2"/>
      <c r="Q55" s="2"/>
    </row>
    <row r="56" spans="16:17" x14ac:dyDescent="0.25">
      <c r="P56" s="2"/>
      <c r="Q56" s="2"/>
    </row>
    <row r="57" spans="16:17" x14ac:dyDescent="0.25">
      <c r="P57" s="2"/>
      <c r="Q57" s="2"/>
    </row>
    <row r="58" spans="16:17" x14ac:dyDescent="0.25">
      <c r="P58" s="2"/>
      <c r="Q58" s="2"/>
    </row>
    <row r="59" spans="16:17" x14ac:dyDescent="0.25">
      <c r="P59" s="2"/>
      <c r="Q59" s="2"/>
    </row>
    <row r="60" spans="16:17" x14ac:dyDescent="0.25">
      <c r="P60" s="2"/>
      <c r="Q60" s="2"/>
    </row>
  </sheetData>
  <hyperlinks>
    <hyperlink ref="A1" location="home!A1" display="home" xr:uid="{2791F9BA-0CBA-44A5-8BBD-F8C2705D5986}"/>
    <hyperlink ref="B31" r:id="rId1" xr:uid="{B052EA6B-72C4-422E-8F9F-5A669E4AF8D7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327A-BCC7-4C2F-B5F6-CC8A32AE921F}">
  <dimension ref="A1:AD31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13176</v>
      </c>
      <c r="D2">
        <v>14007</v>
      </c>
      <c r="E2">
        <v>13953</v>
      </c>
      <c r="F2">
        <v>14085</v>
      </c>
      <c r="G2">
        <v>14192</v>
      </c>
      <c r="H2">
        <v>14111</v>
      </c>
      <c r="I2">
        <v>14100</v>
      </c>
      <c r="K2">
        <f>SUM(C$2:C2)</f>
        <v>13176</v>
      </c>
      <c r="L2">
        <f>SUM(D$2:D2)</f>
        <v>14007</v>
      </c>
      <c r="M2">
        <f>SUM(E$2:E2)</f>
        <v>13953</v>
      </c>
      <c r="N2">
        <f>SUM(F$2:F2)</f>
        <v>14085</v>
      </c>
      <c r="O2">
        <f>SUM(G$2:G2)</f>
        <v>14192</v>
      </c>
      <c r="P2">
        <f>SUM(H$2:H2)</f>
        <v>14111</v>
      </c>
      <c r="Q2">
        <f>SUM(I$2:I2)</f>
        <v>14100</v>
      </c>
      <c r="R2">
        <f>MEDIAN(M2:Q2)</f>
        <v>14100</v>
      </c>
      <c r="T2" t="s">
        <v>8</v>
      </c>
      <c r="U2">
        <f t="shared" ref="U2:V13" si="0">K2-$R2</f>
        <v>-924</v>
      </c>
      <c r="V2">
        <f t="shared" si="0"/>
        <v>-93</v>
      </c>
      <c r="W2">
        <f t="shared" ref="W2:W11" si="1">M2-$R2</f>
        <v>-147</v>
      </c>
      <c r="X2">
        <f t="shared" ref="X2:X11" si="2">N2-$R2</f>
        <v>-15</v>
      </c>
      <c r="Y2">
        <f t="shared" ref="Y2:Y11" si="3">O2-$R2</f>
        <v>92</v>
      </c>
      <c r="Z2">
        <f t="shared" ref="Z2:Z11" si="4">P2-$R2</f>
        <v>11</v>
      </c>
      <c r="AA2">
        <f t="shared" ref="AA2:AA11" si="5">Q2-$R2</f>
        <v>0</v>
      </c>
      <c r="AC2">
        <f>MEDIAN($E2:$I2)</f>
        <v>14100</v>
      </c>
      <c r="AD2">
        <f>MEDIAN(F2:I2)</f>
        <v>14105.5</v>
      </c>
    </row>
    <row r="3" spans="1:30" x14ac:dyDescent="0.25">
      <c r="B3" t="s">
        <v>9</v>
      </c>
      <c r="C3">
        <v>12158</v>
      </c>
      <c r="D3">
        <v>12714</v>
      </c>
      <c r="E3">
        <v>13480</v>
      </c>
      <c r="F3">
        <v>12905</v>
      </c>
      <c r="G3">
        <v>12149</v>
      </c>
      <c r="H3">
        <v>12269</v>
      </c>
      <c r="I3">
        <v>12575</v>
      </c>
      <c r="K3">
        <f>SUM(C$2:C3)</f>
        <v>25334</v>
      </c>
      <c r="L3">
        <f>SUM(D$2:D3)</f>
        <v>26721</v>
      </c>
      <c r="M3">
        <f>SUM(E$2:E3)</f>
        <v>27433</v>
      </c>
      <c r="N3">
        <f>SUM(F$2:F3)</f>
        <v>26990</v>
      </c>
      <c r="O3">
        <f>SUM(G$2:G3)</f>
        <v>26341</v>
      </c>
      <c r="P3">
        <f>SUM(H$2:H3)</f>
        <v>26380</v>
      </c>
      <c r="Q3">
        <f>SUM(I$2:I3)</f>
        <v>26675</v>
      </c>
      <c r="R3">
        <f t="shared" ref="R3:R13" si="6">MEDIAN(M3:Q3)</f>
        <v>26675</v>
      </c>
      <c r="T3" t="s">
        <v>9</v>
      </c>
      <c r="U3">
        <f t="shared" si="0"/>
        <v>-1341</v>
      </c>
      <c r="V3">
        <f t="shared" si="0"/>
        <v>46</v>
      </c>
      <c r="W3">
        <f t="shared" si="1"/>
        <v>758</v>
      </c>
      <c r="X3">
        <f t="shared" si="2"/>
        <v>315</v>
      </c>
      <c r="Y3">
        <f t="shared" si="3"/>
        <v>-334</v>
      </c>
      <c r="Z3">
        <f t="shared" si="4"/>
        <v>-295</v>
      </c>
      <c r="AA3">
        <f t="shared" si="5"/>
        <v>0</v>
      </c>
      <c r="AC3">
        <f t="shared" ref="AC3:AC13" si="7">MEDIAN($E3:$I3)</f>
        <v>12575</v>
      </c>
      <c r="AD3">
        <f t="shared" ref="AD3:AD13" si="8">MEDIAN(F3:I3)</f>
        <v>12422</v>
      </c>
    </row>
    <row r="4" spans="1:30" x14ac:dyDescent="0.25">
      <c r="B4" t="s">
        <v>10</v>
      </c>
      <c r="C4">
        <v>13669</v>
      </c>
      <c r="D4">
        <v>13537</v>
      </c>
      <c r="E4">
        <v>14905</v>
      </c>
      <c r="F4">
        <v>13556</v>
      </c>
      <c r="G4">
        <v>13549</v>
      </c>
      <c r="H4">
        <v>13415</v>
      </c>
      <c r="I4">
        <v>13696</v>
      </c>
      <c r="K4">
        <f>SUM(C$2:C4)</f>
        <v>39003</v>
      </c>
      <c r="L4">
        <f>SUM(D$2:D4)</f>
        <v>40258</v>
      </c>
      <c r="M4">
        <f>SUM(E$2:E4)</f>
        <v>42338</v>
      </c>
      <c r="N4">
        <f>SUM(F$2:F4)</f>
        <v>40546</v>
      </c>
      <c r="O4">
        <f>SUM(G$2:G4)</f>
        <v>39890</v>
      </c>
      <c r="P4">
        <f>SUM(H$2:H4)</f>
        <v>39795</v>
      </c>
      <c r="Q4">
        <f>SUM(I$2:I4)</f>
        <v>40371</v>
      </c>
      <c r="R4">
        <f t="shared" si="6"/>
        <v>40371</v>
      </c>
      <c r="T4" t="s">
        <v>10</v>
      </c>
      <c r="U4">
        <f t="shared" si="0"/>
        <v>-1368</v>
      </c>
      <c r="V4">
        <f t="shared" si="0"/>
        <v>-113</v>
      </c>
      <c r="W4">
        <f t="shared" si="1"/>
        <v>1967</v>
      </c>
      <c r="X4">
        <f t="shared" si="2"/>
        <v>175</v>
      </c>
      <c r="Y4">
        <f t="shared" si="3"/>
        <v>-481</v>
      </c>
      <c r="Z4">
        <f t="shared" si="4"/>
        <v>-576</v>
      </c>
      <c r="AA4">
        <f t="shared" si="5"/>
        <v>0</v>
      </c>
      <c r="AC4">
        <f t="shared" si="7"/>
        <v>13556</v>
      </c>
      <c r="AD4">
        <f t="shared" si="8"/>
        <v>13552.5</v>
      </c>
    </row>
    <row r="5" spans="1:30" x14ac:dyDescent="0.25">
      <c r="B5" t="s">
        <v>11</v>
      </c>
      <c r="C5">
        <v>12813</v>
      </c>
      <c r="D5">
        <v>12832</v>
      </c>
      <c r="E5">
        <v>14517</v>
      </c>
      <c r="F5">
        <v>13375</v>
      </c>
      <c r="G5">
        <v>13717</v>
      </c>
      <c r="H5">
        <v>13417</v>
      </c>
      <c r="I5">
        <v>13413</v>
      </c>
      <c r="K5">
        <f>SUM(C$2:C5)</f>
        <v>51816</v>
      </c>
      <c r="L5">
        <f>SUM(D$2:D5)</f>
        <v>53090</v>
      </c>
      <c r="M5">
        <f>SUM(E$2:E5)</f>
        <v>56855</v>
      </c>
      <c r="N5">
        <f>SUM(F$2:F5)</f>
        <v>53921</v>
      </c>
      <c r="O5">
        <f>SUM(G$2:G5)</f>
        <v>53607</v>
      </c>
      <c r="P5">
        <f>SUM(H$2:H5)</f>
        <v>53212</v>
      </c>
      <c r="Q5">
        <f>SUM(I$2:I5)</f>
        <v>53784</v>
      </c>
      <c r="R5">
        <f t="shared" si="6"/>
        <v>53784</v>
      </c>
      <c r="T5" t="s">
        <v>11</v>
      </c>
      <c r="U5">
        <f t="shared" si="0"/>
        <v>-1968</v>
      </c>
      <c r="V5">
        <f t="shared" si="0"/>
        <v>-694</v>
      </c>
      <c r="W5">
        <f t="shared" si="1"/>
        <v>3071</v>
      </c>
      <c r="X5">
        <f t="shared" si="2"/>
        <v>137</v>
      </c>
      <c r="Y5">
        <f t="shared" si="3"/>
        <v>-177</v>
      </c>
      <c r="Z5">
        <f t="shared" si="4"/>
        <v>-572</v>
      </c>
      <c r="AA5">
        <f t="shared" si="5"/>
        <v>0</v>
      </c>
      <c r="AC5">
        <f t="shared" si="7"/>
        <v>13417</v>
      </c>
      <c r="AD5">
        <f t="shared" si="8"/>
        <v>13415</v>
      </c>
    </row>
    <row r="6" spans="1:30" x14ac:dyDescent="0.25">
      <c r="B6" t="s">
        <v>12</v>
      </c>
      <c r="D6">
        <v>13968</v>
      </c>
      <c r="E6">
        <v>14806</v>
      </c>
      <c r="F6">
        <v>13791</v>
      </c>
      <c r="G6">
        <v>14349</v>
      </c>
      <c r="H6">
        <v>14619</v>
      </c>
      <c r="I6">
        <v>14367</v>
      </c>
      <c r="L6">
        <f>SUM(D$2:D6)</f>
        <v>67058</v>
      </c>
      <c r="M6">
        <f>SUM(E$2:E6)</f>
        <v>71661</v>
      </c>
      <c r="N6">
        <f>SUM(F$2:F6)</f>
        <v>67712</v>
      </c>
      <c r="O6">
        <f>SUM(G$2:G6)</f>
        <v>67956</v>
      </c>
      <c r="P6">
        <f>SUM(H$2:H6)</f>
        <v>67831</v>
      </c>
      <c r="Q6">
        <f>SUM(I$2:I6)</f>
        <v>68151</v>
      </c>
      <c r="R6">
        <f t="shared" si="6"/>
        <v>67956</v>
      </c>
      <c r="T6" t="s">
        <v>12</v>
      </c>
      <c r="V6">
        <f t="shared" si="0"/>
        <v>-898</v>
      </c>
      <c r="W6">
        <f t="shared" si="1"/>
        <v>3705</v>
      </c>
      <c r="X6">
        <f t="shared" si="2"/>
        <v>-244</v>
      </c>
      <c r="Y6">
        <f t="shared" si="3"/>
        <v>0</v>
      </c>
      <c r="Z6">
        <f t="shared" si="4"/>
        <v>-125</v>
      </c>
      <c r="AA6">
        <f t="shared" si="5"/>
        <v>195</v>
      </c>
      <c r="AC6">
        <f t="shared" si="7"/>
        <v>14367</v>
      </c>
      <c r="AD6">
        <f t="shared" si="8"/>
        <v>14358</v>
      </c>
    </row>
    <row r="7" spans="1:30" x14ac:dyDescent="0.25">
      <c r="B7" t="s">
        <v>13</v>
      </c>
      <c r="D7">
        <v>14067</v>
      </c>
      <c r="E7">
        <v>14833</v>
      </c>
      <c r="F7">
        <v>13928</v>
      </c>
      <c r="G7">
        <v>14233</v>
      </c>
      <c r="H7">
        <v>14192</v>
      </c>
      <c r="I7">
        <v>14012</v>
      </c>
      <c r="L7">
        <f>SUM(D$2:D7)</f>
        <v>81125</v>
      </c>
      <c r="M7">
        <f>SUM(E$2:E7)</f>
        <v>86494</v>
      </c>
      <c r="N7">
        <f>SUM(F$2:F7)</f>
        <v>81640</v>
      </c>
      <c r="O7">
        <f>SUM(G$2:G7)</f>
        <v>82189</v>
      </c>
      <c r="P7">
        <f>SUM(H$2:H7)</f>
        <v>82023</v>
      </c>
      <c r="Q7">
        <f>SUM(I$2:I7)</f>
        <v>82163</v>
      </c>
      <c r="R7">
        <f t="shared" si="6"/>
        <v>82163</v>
      </c>
      <c r="T7" t="s">
        <v>13</v>
      </c>
      <c r="V7">
        <f t="shared" si="0"/>
        <v>-1038</v>
      </c>
      <c r="W7">
        <f t="shared" si="1"/>
        <v>4331</v>
      </c>
      <c r="X7">
        <f t="shared" si="2"/>
        <v>-523</v>
      </c>
      <c r="Y7">
        <f t="shared" si="3"/>
        <v>26</v>
      </c>
      <c r="Z7">
        <f t="shared" si="4"/>
        <v>-140</v>
      </c>
      <c r="AA7">
        <f t="shared" si="5"/>
        <v>0</v>
      </c>
      <c r="AC7">
        <f t="shared" si="7"/>
        <v>14192</v>
      </c>
      <c r="AD7">
        <f t="shared" si="8"/>
        <v>14102</v>
      </c>
    </row>
    <row r="8" spans="1:30" x14ac:dyDescent="0.25">
      <c r="B8" t="s">
        <v>14</v>
      </c>
      <c r="D8">
        <v>14838</v>
      </c>
      <c r="E8">
        <v>16108</v>
      </c>
      <c r="F8">
        <v>15625</v>
      </c>
      <c r="G8">
        <v>15476</v>
      </c>
      <c r="H8">
        <v>15297</v>
      </c>
      <c r="I8">
        <v>15043</v>
      </c>
      <c r="L8">
        <f>SUM(D$2:D8)</f>
        <v>95963</v>
      </c>
      <c r="M8">
        <f>SUM(E$2:E8)</f>
        <v>102602</v>
      </c>
      <c r="N8">
        <f>SUM(F$2:F8)</f>
        <v>97265</v>
      </c>
      <c r="O8">
        <f>SUM(G$2:G8)</f>
        <v>97665</v>
      </c>
      <c r="P8">
        <f>SUM(H$2:H8)</f>
        <v>97320</v>
      </c>
      <c r="Q8">
        <f>SUM(I$2:I8)</f>
        <v>97206</v>
      </c>
      <c r="R8">
        <f t="shared" si="6"/>
        <v>97320</v>
      </c>
      <c r="T8" t="s">
        <v>14</v>
      </c>
      <c r="V8">
        <f t="shared" si="0"/>
        <v>-1357</v>
      </c>
      <c r="W8">
        <f t="shared" si="1"/>
        <v>5282</v>
      </c>
      <c r="X8">
        <f t="shared" si="2"/>
        <v>-55</v>
      </c>
      <c r="Y8">
        <f t="shared" si="3"/>
        <v>345</v>
      </c>
      <c r="Z8">
        <f t="shared" si="4"/>
        <v>0</v>
      </c>
      <c r="AA8">
        <f t="shared" si="5"/>
        <v>-114</v>
      </c>
      <c r="AC8">
        <f t="shared" si="7"/>
        <v>15476</v>
      </c>
      <c r="AD8">
        <f t="shared" si="8"/>
        <v>15386.5</v>
      </c>
    </row>
    <row r="9" spans="1:30" x14ac:dyDescent="0.25">
      <c r="B9" t="s">
        <v>15</v>
      </c>
      <c r="D9">
        <v>15203</v>
      </c>
      <c r="E9">
        <v>15958</v>
      </c>
      <c r="F9">
        <v>15110</v>
      </c>
      <c r="G9">
        <v>15442</v>
      </c>
      <c r="H9">
        <v>15132</v>
      </c>
      <c r="I9">
        <v>15459</v>
      </c>
      <c r="L9">
        <f>SUM(D$2:D9)</f>
        <v>111166</v>
      </c>
      <c r="M9">
        <f>SUM(E$2:E9)</f>
        <v>118560</v>
      </c>
      <c r="N9">
        <f>SUM(F$2:F9)</f>
        <v>112375</v>
      </c>
      <c r="O9">
        <f>SUM(G$2:G9)</f>
        <v>113107</v>
      </c>
      <c r="P9">
        <f>SUM(H$2:H9)</f>
        <v>112452</v>
      </c>
      <c r="Q9">
        <f>SUM(I$2:I9)</f>
        <v>112665</v>
      </c>
      <c r="R9">
        <f t="shared" si="6"/>
        <v>112665</v>
      </c>
      <c r="T9" t="s">
        <v>15</v>
      </c>
      <c r="V9">
        <f t="shared" si="0"/>
        <v>-1499</v>
      </c>
      <c r="W9">
        <f t="shared" si="1"/>
        <v>5895</v>
      </c>
      <c r="X9">
        <f t="shared" si="2"/>
        <v>-290</v>
      </c>
      <c r="Y9">
        <f t="shared" si="3"/>
        <v>442</v>
      </c>
      <c r="Z9">
        <f t="shared" si="4"/>
        <v>-213</v>
      </c>
      <c r="AA9">
        <f t="shared" si="5"/>
        <v>0</v>
      </c>
      <c r="AC9">
        <f t="shared" si="7"/>
        <v>15442</v>
      </c>
      <c r="AD9">
        <f t="shared" si="8"/>
        <v>15287</v>
      </c>
    </row>
    <row r="10" spans="1:30" x14ac:dyDescent="0.25">
      <c r="B10" t="s">
        <v>16</v>
      </c>
      <c r="D10">
        <v>15169</v>
      </c>
      <c r="E10">
        <v>16225</v>
      </c>
      <c r="F10">
        <v>14966</v>
      </c>
      <c r="G10">
        <v>15132</v>
      </c>
      <c r="H10">
        <v>14955</v>
      </c>
      <c r="I10">
        <v>14825</v>
      </c>
      <c r="L10">
        <f>SUM(D$2:D10)</f>
        <v>126335</v>
      </c>
      <c r="M10">
        <f>SUM(E$2:E10)</f>
        <v>134785</v>
      </c>
      <c r="N10">
        <f>SUM(F$2:F10)</f>
        <v>127341</v>
      </c>
      <c r="O10">
        <f>SUM(G$2:G10)</f>
        <v>128239</v>
      </c>
      <c r="P10">
        <f>SUM(H$2:H10)</f>
        <v>127407</v>
      </c>
      <c r="Q10">
        <f>SUM(I$2:I10)</f>
        <v>127490</v>
      </c>
      <c r="R10">
        <f t="shared" si="6"/>
        <v>127490</v>
      </c>
      <c r="T10" t="s">
        <v>16</v>
      </c>
      <c r="V10">
        <f t="shared" si="0"/>
        <v>-1155</v>
      </c>
      <c r="W10">
        <f t="shared" si="1"/>
        <v>7295</v>
      </c>
      <c r="X10">
        <f t="shared" si="2"/>
        <v>-149</v>
      </c>
      <c r="Y10">
        <f t="shared" si="3"/>
        <v>749</v>
      </c>
      <c r="Z10">
        <f t="shared" si="4"/>
        <v>-83</v>
      </c>
      <c r="AA10">
        <f t="shared" si="5"/>
        <v>0</v>
      </c>
      <c r="AC10">
        <f t="shared" si="7"/>
        <v>14966</v>
      </c>
      <c r="AD10">
        <f t="shared" si="8"/>
        <v>14960.5</v>
      </c>
    </row>
    <row r="11" spans="1:30" x14ac:dyDescent="0.25">
      <c r="B11" t="s">
        <v>17</v>
      </c>
      <c r="D11">
        <v>14439</v>
      </c>
      <c r="E11">
        <v>15713</v>
      </c>
      <c r="F11">
        <v>14508</v>
      </c>
      <c r="G11">
        <v>14709</v>
      </c>
      <c r="H11">
        <v>14424</v>
      </c>
      <c r="I11">
        <v>14635</v>
      </c>
      <c r="L11">
        <f>SUM(D$2:D11)</f>
        <v>140774</v>
      </c>
      <c r="M11">
        <f>SUM(E$2:E11)</f>
        <v>150498</v>
      </c>
      <c r="N11">
        <f>SUM(F$2:F11)</f>
        <v>141849</v>
      </c>
      <c r="O11">
        <f>SUM(G$2:G11)</f>
        <v>142948</v>
      </c>
      <c r="P11">
        <f>SUM(H$2:H11)</f>
        <v>141831</v>
      </c>
      <c r="Q11">
        <f>SUM(I$2:I11)</f>
        <v>142125</v>
      </c>
      <c r="R11">
        <f t="shared" si="6"/>
        <v>142125</v>
      </c>
      <c r="T11" t="s">
        <v>17</v>
      </c>
      <c r="V11">
        <f t="shared" si="0"/>
        <v>-1351</v>
      </c>
      <c r="W11">
        <f t="shared" si="1"/>
        <v>8373</v>
      </c>
      <c r="X11">
        <f t="shared" si="2"/>
        <v>-276</v>
      </c>
      <c r="Y11">
        <f t="shared" si="3"/>
        <v>823</v>
      </c>
      <c r="Z11">
        <f t="shared" si="4"/>
        <v>-294</v>
      </c>
      <c r="AA11">
        <f t="shared" si="5"/>
        <v>0</v>
      </c>
      <c r="AC11">
        <f t="shared" si="7"/>
        <v>14635</v>
      </c>
      <c r="AD11">
        <f t="shared" si="8"/>
        <v>14571.5</v>
      </c>
    </row>
    <row r="12" spans="1:30" x14ac:dyDescent="0.25">
      <c r="B12" t="s">
        <v>18</v>
      </c>
      <c r="D12">
        <v>13180</v>
      </c>
      <c r="E12">
        <v>14676</v>
      </c>
      <c r="F12">
        <v>13555</v>
      </c>
      <c r="G12">
        <v>13686</v>
      </c>
      <c r="H12">
        <v>13581</v>
      </c>
      <c r="I12">
        <v>13998</v>
      </c>
      <c r="L12">
        <f>SUM(D$2:D12)</f>
        <v>153954</v>
      </c>
      <c r="M12">
        <f>SUM(E$2:E12)</f>
        <v>165174</v>
      </c>
      <c r="N12">
        <f>SUM(F$2:F12)</f>
        <v>155404</v>
      </c>
      <c r="O12">
        <f>SUM(G$2:G12)</f>
        <v>156634</v>
      </c>
      <c r="P12">
        <f>SUM(H$2:H12)</f>
        <v>155412</v>
      </c>
      <c r="Q12">
        <f>SUM(I$2:I12)</f>
        <v>156123</v>
      </c>
      <c r="R12">
        <f t="shared" si="6"/>
        <v>156123</v>
      </c>
      <c r="T12" t="s">
        <v>18</v>
      </c>
      <c r="V12">
        <f t="shared" si="0"/>
        <v>-2169</v>
      </c>
      <c r="W12">
        <f t="shared" ref="W12:AA13" si="9">M12-$R12</f>
        <v>9051</v>
      </c>
      <c r="X12">
        <f t="shared" si="9"/>
        <v>-719</v>
      </c>
      <c r="Y12">
        <f t="shared" si="9"/>
        <v>511</v>
      </c>
      <c r="Z12">
        <f t="shared" si="9"/>
        <v>-711</v>
      </c>
      <c r="AA12">
        <f t="shared" si="9"/>
        <v>0</v>
      </c>
      <c r="AC12">
        <f t="shared" si="7"/>
        <v>13686</v>
      </c>
      <c r="AD12">
        <f t="shared" si="8"/>
        <v>13633.5</v>
      </c>
    </row>
    <row r="13" spans="1:30" x14ac:dyDescent="0.25">
      <c r="B13" t="s">
        <v>19</v>
      </c>
      <c r="D13">
        <v>12937</v>
      </c>
      <c r="E13">
        <v>14267</v>
      </c>
      <c r="F13">
        <v>13277</v>
      </c>
      <c r="G13">
        <v>13046</v>
      </c>
      <c r="H13">
        <v>13113</v>
      </c>
      <c r="I13">
        <v>13713</v>
      </c>
      <c r="L13">
        <f>SUM(D$2:D13)</f>
        <v>166891</v>
      </c>
      <c r="M13">
        <f>SUM(E$2:E13)</f>
        <v>179441</v>
      </c>
      <c r="N13">
        <f>SUM(F$2:F13)</f>
        <v>168681</v>
      </c>
      <c r="O13">
        <f>SUM(G$2:G13)</f>
        <v>169680</v>
      </c>
      <c r="P13">
        <f>SUM(H$2:H13)</f>
        <v>168525</v>
      </c>
      <c r="Q13">
        <f>SUM(I$2:I13)</f>
        <v>169836</v>
      </c>
      <c r="R13">
        <f t="shared" si="6"/>
        <v>169680</v>
      </c>
      <c r="T13" t="s">
        <v>19</v>
      </c>
      <c r="V13">
        <f t="shared" si="0"/>
        <v>-2789</v>
      </c>
      <c r="W13">
        <f t="shared" si="9"/>
        <v>9761</v>
      </c>
      <c r="X13">
        <f t="shared" si="9"/>
        <v>-999</v>
      </c>
      <c r="Y13">
        <f t="shared" si="9"/>
        <v>0</v>
      </c>
      <c r="Z13">
        <f t="shared" si="9"/>
        <v>-1155</v>
      </c>
      <c r="AA13">
        <f t="shared" si="9"/>
        <v>156</v>
      </c>
      <c r="AC13">
        <f t="shared" si="7"/>
        <v>13277</v>
      </c>
      <c r="AD13">
        <f t="shared" si="8"/>
        <v>13195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16564</v>
      </c>
      <c r="D17">
        <v>14441</v>
      </c>
      <c r="E17">
        <v>17307</v>
      </c>
      <c r="F17">
        <v>14111</v>
      </c>
      <c r="G17">
        <v>13998</v>
      </c>
      <c r="H17">
        <v>14857</v>
      </c>
      <c r="I17">
        <v>15814</v>
      </c>
      <c r="K17">
        <f>SUM(C$17:C17)</f>
        <v>16564</v>
      </c>
      <c r="L17">
        <f>SUM(D$17:D17)</f>
        <v>14441</v>
      </c>
      <c r="M17">
        <f>SUM(E$17:E17)</f>
        <v>17307</v>
      </c>
      <c r="N17">
        <f>SUM(F$17:F17)</f>
        <v>14111</v>
      </c>
      <c r="O17">
        <f>SUM(G$17:G17)</f>
        <v>13998</v>
      </c>
      <c r="P17">
        <f>SUM(H$17:H17)</f>
        <v>14857</v>
      </c>
      <c r="Q17">
        <f>SUM(I$17:I17)</f>
        <v>15814</v>
      </c>
      <c r="R17">
        <f t="shared" ref="R17:R28" si="10">MEDIAN(M17:Q17)</f>
        <v>14857</v>
      </c>
      <c r="T17" t="s">
        <v>8</v>
      </c>
      <c r="U17">
        <f t="shared" ref="U17:AA28" si="11">K17-$R17</f>
        <v>1707</v>
      </c>
      <c r="V17">
        <f t="shared" si="11"/>
        <v>-416</v>
      </c>
      <c r="W17">
        <f t="shared" si="11"/>
        <v>2450</v>
      </c>
      <c r="X17">
        <f t="shared" si="11"/>
        <v>-746</v>
      </c>
      <c r="Y17">
        <f t="shared" si="11"/>
        <v>-859</v>
      </c>
      <c r="Z17">
        <f t="shared" si="11"/>
        <v>0</v>
      </c>
      <c r="AA17">
        <f t="shared" si="11"/>
        <v>957</v>
      </c>
    </row>
    <row r="18" spans="2:27" x14ac:dyDescent="0.25">
      <c r="B18" t="s">
        <v>9</v>
      </c>
      <c r="C18">
        <v>13997</v>
      </c>
      <c r="D18">
        <v>13239</v>
      </c>
      <c r="E18">
        <v>13942</v>
      </c>
      <c r="F18">
        <v>12895</v>
      </c>
      <c r="G18">
        <v>12758</v>
      </c>
      <c r="H18">
        <v>14454</v>
      </c>
      <c r="I18">
        <v>13642</v>
      </c>
      <c r="K18">
        <f>SUM(C$17:C18)</f>
        <v>30561</v>
      </c>
      <c r="L18">
        <f>SUM(D$17:D18)</f>
        <v>27680</v>
      </c>
      <c r="M18">
        <f>SUM(E$17:E18)</f>
        <v>31249</v>
      </c>
      <c r="N18">
        <f>SUM(F$17:F18)</f>
        <v>27006</v>
      </c>
      <c r="O18">
        <f>SUM(G$17:G18)</f>
        <v>26756</v>
      </c>
      <c r="P18">
        <f>SUM(H$17:H18)</f>
        <v>29311</v>
      </c>
      <c r="Q18">
        <f>SUM(I$17:I18)</f>
        <v>29456</v>
      </c>
      <c r="R18">
        <f t="shared" si="10"/>
        <v>29311</v>
      </c>
      <c r="T18" t="s">
        <v>9</v>
      </c>
      <c r="U18">
        <f t="shared" si="11"/>
        <v>1250</v>
      </c>
      <c r="V18">
        <f t="shared" si="11"/>
        <v>-1631</v>
      </c>
      <c r="W18">
        <f t="shared" si="11"/>
        <v>1938</v>
      </c>
      <c r="X18">
        <f t="shared" si="11"/>
        <v>-2305</v>
      </c>
      <c r="Y18">
        <f t="shared" si="11"/>
        <v>-2555</v>
      </c>
      <c r="Z18">
        <f t="shared" si="11"/>
        <v>0</v>
      </c>
      <c r="AA18">
        <f t="shared" si="11"/>
        <v>145</v>
      </c>
    </row>
    <row r="19" spans="2:27" x14ac:dyDescent="0.25">
      <c r="B19" t="s">
        <v>10</v>
      </c>
      <c r="C19">
        <v>16083</v>
      </c>
      <c r="D19">
        <v>15429</v>
      </c>
      <c r="E19">
        <v>13797</v>
      </c>
      <c r="F19">
        <v>16237</v>
      </c>
      <c r="G19">
        <v>13757</v>
      </c>
      <c r="H19">
        <v>16332</v>
      </c>
      <c r="I19">
        <v>13037</v>
      </c>
      <c r="K19">
        <f>SUM(C$17:C19)</f>
        <v>46644</v>
      </c>
      <c r="L19">
        <f>SUM(D$17:D19)</f>
        <v>43109</v>
      </c>
      <c r="M19">
        <f>SUM(E$17:E19)</f>
        <v>45046</v>
      </c>
      <c r="N19">
        <f>SUM(F$17:F19)</f>
        <v>43243</v>
      </c>
      <c r="O19">
        <f>SUM(G$17:G19)</f>
        <v>40513</v>
      </c>
      <c r="P19">
        <f>SUM(H$17:H19)</f>
        <v>45643</v>
      </c>
      <c r="Q19">
        <f>SUM(I$17:I19)</f>
        <v>42493</v>
      </c>
      <c r="R19">
        <f t="shared" si="10"/>
        <v>43243</v>
      </c>
      <c r="T19" t="s">
        <v>10</v>
      </c>
      <c r="U19">
        <f t="shared" si="11"/>
        <v>3401</v>
      </c>
      <c r="V19">
        <f t="shared" si="11"/>
        <v>-134</v>
      </c>
      <c r="W19">
        <f t="shared" si="11"/>
        <v>1803</v>
      </c>
      <c r="X19">
        <f t="shared" si="11"/>
        <v>0</v>
      </c>
      <c r="Y19">
        <f t="shared" si="11"/>
        <v>-2730</v>
      </c>
      <c r="Z19">
        <f t="shared" si="11"/>
        <v>2400</v>
      </c>
      <c r="AA19">
        <f t="shared" si="11"/>
        <v>-750</v>
      </c>
    </row>
    <row r="20" spans="2:27" x14ac:dyDescent="0.25">
      <c r="B20" t="s">
        <v>11</v>
      </c>
      <c r="C20">
        <v>13327</v>
      </c>
      <c r="D20">
        <v>14550</v>
      </c>
      <c r="E20">
        <v>13533</v>
      </c>
      <c r="F20">
        <v>18876</v>
      </c>
      <c r="G20">
        <v>12593</v>
      </c>
      <c r="H20">
        <v>12155</v>
      </c>
      <c r="I20">
        <v>11799</v>
      </c>
      <c r="K20">
        <f>SUM(C$17:C20)</f>
        <v>59971</v>
      </c>
      <c r="L20">
        <f>SUM(D$17:D20)</f>
        <v>57659</v>
      </c>
      <c r="M20">
        <f>SUM(E$17:E20)</f>
        <v>58579</v>
      </c>
      <c r="N20">
        <f>SUM(F$17:F20)</f>
        <v>62119</v>
      </c>
      <c r="O20">
        <f>SUM(G$17:G20)</f>
        <v>53106</v>
      </c>
      <c r="P20">
        <f>SUM(H$17:H20)</f>
        <v>57798</v>
      </c>
      <c r="Q20">
        <f>SUM(I$17:I20)</f>
        <v>54292</v>
      </c>
      <c r="R20">
        <f t="shared" si="10"/>
        <v>57798</v>
      </c>
      <c r="T20" t="s">
        <v>11</v>
      </c>
      <c r="U20">
        <f t="shared" si="11"/>
        <v>2173</v>
      </c>
      <c r="V20">
        <f t="shared" si="11"/>
        <v>-139</v>
      </c>
      <c r="W20">
        <f t="shared" si="11"/>
        <v>781</v>
      </c>
      <c r="X20">
        <f t="shared" si="11"/>
        <v>4321</v>
      </c>
      <c r="Y20">
        <f t="shared" si="11"/>
        <v>-4692</v>
      </c>
      <c r="Z20">
        <f t="shared" si="11"/>
        <v>0</v>
      </c>
      <c r="AA20">
        <f t="shared" si="11"/>
        <v>-3506</v>
      </c>
    </row>
    <row r="21" spans="2:27" x14ac:dyDescent="0.25">
      <c r="B21" t="s">
        <v>12</v>
      </c>
      <c r="D21">
        <v>13472</v>
      </c>
      <c r="E21">
        <v>13124</v>
      </c>
      <c r="F21">
        <v>12641</v>
      </c>
      <c r="G21">
        <v>12426</v>
      </c>
      <c r="H21">
        <v>11812</v>
      </c>
      <c r="I21">
        <v>12331</v>
      </c>
      <c r="L21">
        <f>SUM(D$17:D21)</f>
        <v>71131</v>
      </c>
      <c r="M21">
        <f>SUM(E$17:E21)</f>
        <v>71703</v>
      </c>
      <c r="N21">
        <f>SUM(F$17:F21)</f>
        <v>74760</v>
      </c>
      <c r="O21">
        <f>SUM(G$17:G21)</f>
        <v>65532</v>
      </c>
      <c r="P21">
        <f>SUM(H$17:H21)</f>
        <v>69610</v>
      </c>
      <c r="Q21">
        <f>SUM(I$17:I21)</f>
        <v>66623</v>
      </c>
      <c r="R21">
        <f t="shared" si="10"/>
        <v>69610</v>
      </c>
      <c r="T21" t="s">
        <v>12</v>
      </c>
      <c r="V21">
        <f t="shared" si="11"/>
        <v>1521</v>
      </c>
      <c r="W21">
        <f t="shared" si="11"/>
        <v>2093</v>
      </c>
      <c r="X21">
        <f t="shared" si="11"/>
        <v>5150</v>
      </c>
      <c r="Y21">
        <f t="shared" si="11"/>
        <v>-4078</v>
      </c>
      <c r="Z21">
        <f t="shared" si="11"/>
        <v>0</v>
      </c>
      <c r="AA21">
        <f t="shared" si="11"/>
        <v>-2987</v>
      </c>
    </row>
    <row r="22" spans="2:27" x14ac:dyDescent="0.25">
      <c r="B22" t="s">
        <v>13</v>
      </c>
      <c r="D22">
        <v>13025</v>
      </c>
      <c r="E22">
        <v>12205</v>
      </c>
      <c r="F22">
        <v>11478</v>
      </c>
      <c r="G22">
        <v>11683</v>
      </c>
      <c r="H22">
        <v>11248</v>
      </c>
      <c r="I22">
        <v>11398</v>
      </c>
      <c r="L22">
        <f>SUM(D$17:D22)</f>
        <v>84156</v>
      </c>
      <c r="M22">
        <f>SUM(E$17:E22)</f>
        <v>83908</v>
      </c>
      <c r="N22">
        <f>SUM(F$17:F22)</f>
        <v>86238</v>
      </c>
      <c r="O22">
        <f>SUM(G$17:G22)</f>
        <v>77215</v>
      </c>
      <c r="P22">
        <f>SUM(H$17:H22)</f>
        <v>80858</v>
      </c>
      <c r="Q22">
        <f>SUM(I$17:I22)</f>
        <v>78021</v>
      </c>
      <c r="R22">
        <f t="shared" si="10"/>
        <v>80858</v>
      </c>
      <c r="T22" t="s">
        <v>13</v>
      </c>
      <c r="V22">
        <f t="shared" si="11"/>
        <v>3298</v>
      </c>
      <c r="W22">
        <f t="shared" si="11"/>
        <v>3050</v>
      </c>
      <c r="X22">
        <f t="shared" si="11"/>
        <v>5380</v>
      </c>
      <c r="Y22">
        <f t="shared" si="11"/>
        <v>-3643</v>
      </c>
      <c r="Z22">
        <f t="shared" si="11"/>
        <v>0</v>
      </c>
      <c r="AA22">
        <f t="shared" si="11"/>
        <v>-2837</v>
      </c>
    </row>
    <row r="23" spans="2:27" x14ac:dyDescent="0.25">
      <c r="B23" t="s">
        <v>14</v>
      </c>
      <c r="D23">
        <v>13598</v>
      </c>
      <c r="E23">
        <v>12607</v>
      </c>
      <c r="F23">
        <v>11627</v>
      </c>
      <c r="G23">
        <v>12314</v>
      </c>
      <c r="H23">
        <v>12014</v>
      </c>
      <c r="I23">
        <v>11535</v>
      </c>
      <c r="L23">
        <f>SUM(D$17:D23)</f>
        <v>97754</v>
      </c>
      <c r="M23">
        <f>SUM(E$17:E23)</f>
        <v>96515</v>
      </c>
      <c r="N23">
        <f>SUM(F$17:F23)</f>
        <v>97865</v>
      </c>
      <c r="O23">
        <f>SUM(G$17:G23)</f>
        <v>89529</v>
      </c>
      <c r="P23">
        <f>SUM(H$17:H23)</f>
        <v>92872</v>
      </c>
      <c r="Q23">
        <f>SUM(I$17:I23)</f>
        <v>89556</v>
      </c>
      <c r="R23">
        <f t="shared" si="10"/>
        <v>92872</v>
      </c>
      <c r="T23" t="s">
        <v>14</v>
      </c>
      <c r="V23">
        <f t="shared" si="11"/>
        <v>4882</v>
      </c>
      <c r="W23">
        <f t="shared" si="11"/>
        <v>3643</v>
      </c>
      <c r="X23">
        <f t="shared" si="11"/>
        <v>4993</v>
      </c>
      <c r="Y23">
        <f t="shared" si="11"/>
        <v>-3343</v>
      </c>
      <c r="Z23">
        <f t="shared" si="11"/>
        <v>0</v>
      </c>
      <c r="AA23">
        <f t="shared" si="11"/>
        <v>-3316</v>
      </c>
    </row>
    <row r="24" spans="2:27" x14ac:dyDescent="0.25">
      <c r="B24" t="s">
        <v>15</v>
      </c>
      <c r="D24">
        <v>13353</v>
      </c>
      <c r="E24">
        <v>12769</v>
      </c>
      <c r="F24">
        <v>12568</v>
      </c>
      <c r="G24">
        <v>11773</v>
      </c>
      <c r="H24">
        <v>11755</v>
      </c>
      <c r="I24">
        <v>11396</v>
      </c>
      <c r="L24">
        <f>SUM(D$17:D24)</f>
        <v>111107</v>
      </c>
      <c r="M24">
        <f>SUM(E$17:E24)</f>
        <v>109284</v>
      </c>
      <c r="N24">
        <f>SUM(F$17:F24)</f>
        <v>110433</v>
      </c>
      <c r="O24">
        <f>SUM(G$17:G24)</f>
        <v>101302</v>
      </c>
      <c r="P24">
        <f>SUM(H$17:H24)</f>
        <v>104627</v>
      </c>
      <c r="Q24">
        <f>SUM(I$17:I24)</f>
        <v>100952</v>
      </c>
      <c r="R24">
        <f t="shared" si="10"/>
        <v>104627</v>
      </c>
      <c r="T24" t="s">
        <v>15</v>
      </c>
      <c r="V24">
        <f t="shared" si="11"/>
        <v>6480</v>
      </c>
      <c r="W24">
        <f t="shared" si="11"/>
        <v>4657</v>
      </c>
      <c r="X24">
        <f t="shared" si="11"/>
        <v>5806</v>
      </c>
      <c r="Y24">
        <f t="shared" si="11"/>
        <v>-3325</v>
      </c>
      <c r="Z24">
        <f t="shared" si="11"/>
        <v>0</v>
      </c>
      <c r="AA24">
        <f t="shared" si="11"/>
        <v>-3675</v>
      </c>
    </row>
    <row r="25" spans="2:27" x14ac:dyDescent="0.25">
      <c r="B25" t="s">
        <v>16</v>
      </c>
      <c r="D25">
        <v>12758</v>
      </c>
      <c r="E25">
        <v>12709</v>
      </c>
      <c r="F25">
        <v>11905</v>
      </c>
      <c r="G25">
        <v>11267</v>
      </c>
      <c r="H25">
        <v>11236</v>
      </c>
      <c r="I25">
        <v>11387</v>
      </c>
      <c r="L25">
        <f>SUM(D$17:D25)</f>
        <v>123865</v>
      </c>
      <c r="M25">
        <f>SUM(E$17:E25)</f>
        <v>121993</v>
      </c>
      <c r="N25">
        <f>SUM(F$17:F25)</f>
        <v>122338</v>
      </c>
      <c r="O25">
        <f>SUM(G$17:G25)</f>
        <v>112569</v>
      </c>
      <c r="P25">
        <f>SUM(H$17:H25)</f>
        <v>115863</v>
      </c>
      <c r="Q25">
        <f>SUM(I$17:I25)</f>
        <v>112339</v>
      </c>
      <c r="R25">
        <f t="shared" si="10"/>
        <v>115863</v>
      </c>
      <c r="T25" t="s">
        <v>16</v>
      </c>
      <c r="V25">
        <f t="shared" si="11"/>
        <v>8002</v>
      </c>
      <c r="W25">
        <f t="shared" si="11"/>
        <v>6130</v>
      </c>
      <c r="X25">
        <f t="shared" si="11"/>
        <v>6475</v>
      </c>
      <c r="Y25">
        <f t="shared" si="11"/>
        <v>-3294</v>
      </c>
      <c r="Z25">
        <f t="shared" si="11"/>
        <v>0</v>
      </c>
      <c r="AA25">
        <f t="shared" si="11"/>
        <v>-3524</v>
      </c>
    </row>
    <row r="26" spans="2:27" x14ac:dyDescent="0.25">
      <c r="B26" t="s">
        <v>17</v>
      </c>
      <c r="D26">
        <v>14670</v>
      </c>
      <c r="E26">
        <v>14150</v>
      </c>
      <c r="F26">
        <v>14613</v>
      </c>
      <c r="G26">
        <v>12571</v>
      </c>
      <c r="H26">
        <v>12189</v>
      </c>
      <c r="I26">
        <v>11888</v>
      </c>
      <c r="L26">
        <f>SUM(D$17:D26)</f>
        <v>138535</v>
      </c>
      <c r="M26">
        <f>SUM(E$17:E26)</f>
        <v>136143</v>
      </c>
      <c r="N26">
        <f>SUM(F$17:F26)</f>
        <v>136951</v>
      </c>
      <c r="O26">
        <f>SUM(G$17:G26)</f>
        <v>125140</v>
      </c>
      <c r="P26">
        <f>SUM(H$17:H26)</f>
        <v>128052</v>
      </c>
      <c r="Q26">
        <f>SUM(I$17:I26)</f>
        <v>124227</v>
      </c>
      <c r="R26">
        <f t="shared" si="10"/>
        <v>128052</v>
      </c>
      <c r="T26" t="s">
        <v>17</v>
      </c>
      <c r="V26">
        <f t="shared" si="11"/>
        <v>10483</v>
      </c>
      <c r="W26">
        <f t="shared" si="11"/>
        <v>8091</v>
      </c>
      <c r="X26">
        <f t="shared" si="11"/>
        <v>8899</v>
      </c>
      <c r="Y26">
        <f t="shared" si="11"/>
        <v>-2912</v>
      </c>
      <c r="Z26">
        <f t="shared" si="11"/>
        <v>0</v>
      </c>
      <c r="AA26">
        <f t="shared" si="11"/>
        <v>-3825</v>
      </c>
    </row>
    <row r="27" spans="2:27" x14ac:dyDescent="0.25">
      <c r="B27" t="s">
        <v>18</v>
      </c>
      <c r="D27">
        <v>14045</v>
      </c>
      <c r="E27">
        <v>16782</v>
      </c>
      <c r="F27">
        <v>14925</v>
      </c>
      <c r="G27">
        <v>13017</v>
      </c>
      <c r="H27">
        <v>12139</v>
      </c>
      <c r="I27">
        <v>12247</v>
      </c>
      <c r="L27">
        <f>SUM(D$17:D27)</f>
        <v>152580</v>
      </c>
      <c r="M27">
        <f>SUM(E$17:E27)</f>
        <v>152925</v>
      </c>
      <c r="N27">
        <f>SUM(F$17:F27)</f>
        <v>151876</v>
      </c>
      <c r="O27">
        <f>SUM(G$17:G27)</f>
        <v>138157</v>
      </c>
      <c r="P27">
        <f>SUM(H$17:H27)</f>
        <v>140191</v>
      </c>
      <c r="Q27">
        <f>SUM(I$17:I27)</f>
        <v>136474</v>
      </c>
      <c r="R27">
        <f t="shared" si="10"/>
        <v>140191</v>
      </c>
      <c r="T27" t="s">
        <v>18</v>
      </c>
      <c r="V27">
        <f t="shared" si="11"/>
        <v>12389</v>
      </c>
      <c r="W27">
        <f t="shared" si="11"/>
        <v>12734</v>
      </c>
      <c r="X27">
        <f t="shared" si="11"/>
        <v>11685</v>
      </c>
      <c r="Y27">
        <f t="shared" si="11"/>
        <v>-2034</v>
      </c>
      <c r="Z27">
        <f t="shared" si="11"/>
        <v>0</v>
      </c>
      <c r="AA27">
        <f t="shared" si="11"/>
        <v>-3717</v>
      </c>
    </row>
    <row r="28" spans="2:27" x14ac:dyDescent="0.25">
      <c r="B28" t="s">
        <v>19</v>
      </c>
      <c r="D28">
        <v>17357</v>
      </c>
      <c r="E28">
        <v>18047</v>
      </c>
      <c r="F28">
        <v>16802</v>
      </c>
      <c r="G28">
        <v>13728</v>
      </c>
      <c r="H28">
        <v>13172</v>
      </c>
      <c r="I28">
        <v>13740</v>
      </c>
      <c r="L28">
        <f>SUM(D$17:D28)</f>
        <v>169937</v>
      </c>
      <c r="M28">
        <f>SUM(E$17:E28)</f>
        <v>170972</v>
      </c>
      <c r="N28">
        <f>SUM(F$17:F28)</f>
        <v>168678</v>
      </c>
      <c r="O28">
        <f>SUM(G$17:G28)</f>
        <v>151885</v>
      </c>
      <c r="P28">
        <f>SUM(H$17:H28)</f>
        <v>153363</v>
      </c>
      <c r="Q28">
        <f>SUM(I$17:I28)</f>
        <v>150214</v>
      </c>
      <c r="R28">
        <f t="shared" si="10"/>
        <v>153363</v>
      </c>
      <c r="T28" t="s">
        <v>19</v>
      </c>
      <c r="V28">
        <f t="shared" si="11"/>
        <v>16574</v>
      </c>
      <c r="W28">
        <f t="shared" si="11"/>
        <v>17609</v>
      </c>
      <c r="X28">
        <f t="shared" si="11"/>
        <v>15315</v>
      </c>
      <c r="Y28">
        <f t="shared" si="11"/>
        <v>-1478</v>
      </c>
      <c r="Z28">
        <f t="shared" si="11"/>
        <v>0</v>
      </c>
      <c r="AA28">
        <f t="shared" si="11"/>
        <v>-3149</v>
      </c>
    </row>
    <row r="30" spans="2:27" x14ac:dyDescent="0.25">
      <c r="P30" s="2"/>
      <c r="Q30" s="2"/>
      <c r="R30" s="2"/>
    </row>
    <row r="31" spans="2:27" x14ac:dyDescent="0.25">
      <c r="B31" s="3" t="s">
        <v>41</v>
      </c>
      <c r="C31" s="3"/>
    </row>
  </sheetData>
  <hyperlinks>
    <hyperlink ref="A1" location="home!A1" display="home" xr:uid="{250A840D-09A7-4B8A-982D-6B6C84B2CE36}"/>
    <hyperlink ref="B31" r:id="rId1" xr:uid="{9DA172C6-F794-4EF3-A1FC-5ED2D0A8D9DF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2E6E-5109-469E-B62E-9E066952FD34}">
  <dimension ref="A1:AD32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9204</v>
      </c>
      <c r="D2">
        <v>9446</v>
      </c>
      <c r="E2">
        <v>8656</v>
      </c>
      <c r="F2">
        <v>9668</v>
      </c>
      <c r="G2">
        <v>9946</v>
      </c>
      <c r="H2">
        <v>9766</v>
      </c>
      <c r="I2">
        <v>9843</v>
      </c>
      <c r="K2">
        <f>SUM(C$2:C2)</f>
        <v>9204</v>
      </c>
      <c r="L2">
        <f>SUM(D$2:D2)</f>
        <v>9446</v>
      </c>
      <c r="M2">
        <f>SUM(E$2:E2)</f>
        <v>8656</v>
      </c>
      <c r="N2">
        <f>SUM(F$2:F2)</f>
        <v>9668</v>
      </c>
      <c r="O2">
        <f>SUM(G$2:G2)</f>
        <v>9946</v>
      </c>
      <c r="P2">
        <f>SUM(H$2:H2)</f>
        <v>9766</v>
      </c>
      <c r="Q2">
        <f>SUM(I$2:I2)</f>
        <v>9843</v>
      </c>
      <c r="R2">
        <f>MEDIAN(M2:Q2)</f>
        <v>9766</v>
      </c>
      <c r="T2" t="s">
        <v>8</v>
      </c>
      <c r="U2">
        <f t="shared" ref="U2:V13" si="0">K2-$R2</f>
        <v>-562</v>
      </c>
      <c r="V2">
        <f t="shared" si="0"/>
        <v>-320</v>
      </c>
      <c r="W2">
        <f t="shared" ref="W2:W11" si="1">M2-$R2</f>
        <v>-1110</v>
      </c>
      <c r="X2">
        <f t="shared" ref="X2:X11" si="2">N2-$R2</f>
        <v>-98</v>
      </c>
      <c r="Y2">
        <f t="shared" ref="Y2:Y11" si="3">O2-$R2</f>
        <v>180</v>
      </c>
      <c r="Z2">
        <f t="shared" ref="Z2:Z11" si="4">P2-$R2</f>
        <v>0</v>
      </c>
      <c r="AA2">
        <f t="shared" ref="AA2:AA11" si="5">Q2-$R2</f>
        <v>77</v>
      </c>
      <c r="AC2">
        <f>MEDIAN($E2:$I2)</f>
        <v>9766</v>
      </c>
      <c r="AD2">
        <f>MEDIAN(F2:I2)</f>
        <v>9804.5</v>
      </c>
    </row>
    <row r="3" spans="1:30" x14ac:dyDescent="0.25">
      <c r="B3" t="s">
        <v>9</v>
      </c>
      <c r="C3">
        <v>8523</v>
      </c>
      <c r="D3">
        <v>8914</v>
      </c>
      <c r="E3">
        <v>8689</v>
      </c>
      <c r="F3">
        <v>8684</v>
      </c>
      <c r="G3">
        <v>8784</v>
      </c>
      <c r="H3">
        <v>8618</v>
      </c>
      <c r="I3">
        <v>9189</v>
      </c>
      <c r="K3">
        <f>SUM(C$2:C3)</f>
        <v>17727</v>
      </c>
      <c r="L3">
        <f>SUM(D$2:D3)</f>
        <v>18360</v>
      </c>
      <c r="M3">
        <f>SUM(E$2:E3)</f>
        <v>17345</v>
      </c>
      <c r="N3">
        <f>SUM(F$2:F3)</f>
        <v>18352</v>
      </c>
      <c r="O3">
        <f>SUM(G$2:G3)</f>
        <v>18730</v>
      </c>
      <c r="P3">
        <f>SUM(H$2:H3)</f>
        <v>18384</v>
      </c>
      <c r="Q3">
        <f>SUM(I$2:I3)</f>
        <v>19032</v>
      </c>
      <c r="R3">
        <f t="shared" ref="R3:R13" si="6">MEDIAN(M3:Q3)</f>
        <v>18384</v>
      </c>
      <c r="T3" t="s">
        <v>9</v>
      </c>
      <c r="U3">
        <f t="shared" si="0"/>
        <v>-657</v>
      </c>
      <c r="V3">
        <f t="shared" si="0"/>
        <v>-24</v>
      </c>
      <c r="W3">
        <f t="shared" si="1"/>
        <v>-1039</v>
      </c>
      <c r="X3">
        <f t="shared" si="2"/>
        <v>-32</v>
      </c>
      <c r="Y3">
        <f t="shared" si="3"/>
        <v>346</v>
      </c>
      <c r="Z3">
        <f t="shared" si="4"/>
        <v>0</v>
      </c>
      <c r="AA3">
        <f t="shared" si="5"/>
        <v>648</v>
      </c>
      <c r="AC3">
        <f t="shared" ref="AC3:AC13" si="7">MEDIAN($E3:$I3)</f>
        <v>8689</v>
      </c>
      <c r="AD3">
        <f t="shared" ref="AD3:AD13" si="8">MEDIAN(F3:I3)</f>
        <v>8734</v>
      </c>
    </row>
    <row r="4" spans="1:30" x14ac:dyDescent="0.25">
      <c r="B4" t="s">
        <v>10</v>
      </c>
      <c r="C4">
        <v>9452</v>
      </c>
      <c r="D4">
        <v>9639</v>
      </c>
      <c r="E4">
        <v>9990</v>
      </c>
      <c r="F4">
        <v>9687</v>
      </c>
      <c r="G4">
        <v>9247</v>
      </c>
      <c r="H4">
        <v>9626</v>
      </c>
      <c r="I4">
        <v>9639</v>
      </c>
      <c r="K4">
        <f>SUM(C$2:C4)</f>
        <v>27179</v>
      </c>
      <c r="L4">
        <f>SUM(D$2:D4)</f>
        <v>27999</v>
      </c>
      <c r="M4">
        <f>SUM(E$2:E4)</f>
        <v>27335</v>
      </c>
      <c r="N4">
        <f>SUM(F$2:F4)</f>
        <v>28039</v>
      </c>
      <c r="O4">
        <f>SUM(G$2:G4)</f>
        <v>27977</v>
      </c>
      <c r="P4">
        <f>SUM(H$2:H4)</f>
        <v>28010</v>
      </c>
      <c r="Q4">
        <f>SUM(I$2:I4)</f>
        <v>28671</v>
      </c>
      <c r="R4">
        <f t="shared" si="6"/>
        <v>28010</v>
      </c>
      <c r="T4" t="s">
        <v>10</v>
      </c>
      <c r="U4">
        <f t="shared" si="0"/>
        <v>-831</v>
      </c>
      <c r="V4">
        <f t="shared" si="0"/>
        <v>-11</v>
      </c>
      <c r="W4">
        <f t="shared" si="1"/>
        <v>-675</v>
      </c>
      <c r="X4">
        <f t="shared" si="2"/>
        <v>29</v>
      </c>
      <c r="Y4">
        <f t="shared" si="3"/>
        <v>-33</v>
      </c>
      <c r="Z4">
        <f t="shared" si="4"/>
        <v>0</v>
      </c>
      <c r="AA4">
        <f t="shared" si="5"/>
        <v>661</v>
      </c>
      <c r="AC4">
        <f t="shared" si="7"/>
        <v>9639</v>
      </c>
      <c r="AD4">
        <f t="shared" si="8"/>
        <v>9632.5</v>
      </c>
    </row>
    <row r="5" spans="1:30" x14ac:dyDescent="0.25">
      <c r="B5" t="s">
        <v>11</v>
      </c>
      <c r="C5">
        <v>8958</v>
      </c>
      <c r="D5">
        <v>9214</v>
      </c>
      <c r="E5">
        <v>9684</v>
      </c>
      <c r="F5">
        <v>9493</v>
      </c>
      <c r="G5">
        <v>9574</v>
      </c>
      <c r="H5">
        <v>9434</v>
      </c>
      <c r="I5">
        <v>9480</v>
      </c>
      <c r="K5">
        <f>SUM(C$2:C5)</f>
        <v>36137</v>
      </c>
      <c r="L5">
        <f>SUM(D$2:D5)</f>
        <v>37213</v>
      </c>
      <c r="M5">
        <f>SUM(E$2:E5)</f>
        <v>37019</v>
      </c>
      <c r="N5">
        <f>SUM(F$2:F5)</f>
        <v>37532</v>
      </c>
      <c r="O5">
        <f>SUM(G$2:G5)</f>
        <v>37551</v>
      </c>
      <c r="P5">
        <f>SUM(H$2:H5)</f>
        <v>37444</v>
      </c>
      <c r="Q5">
        <f>SUM(I$2:I5)</f>
        <v>38151</v>
      </c>
      <c r="R5">
        <f t="shared" si="6"/>
        <v>37532</v>
      </c>
      <c r="T5" t="s">
        <v>11</v>
      </c>
      <c r="U5">
        <f t="shared" si="0"/>
        <v>-1395</v>
      </c>
      <c r="V5">
        <f t="shared" si="0"/>
        <v>-319</v>
      </c>
      <c r="W5">
        <f t="shared" si="1"/>
        <v>-513</v>
      </c>
      <c r="X5">
        <f t="shared" si="2"/>
        <v>0</v>
      </c>
      <c r="Y5">
        <f t="shared" si="3"/>
        <v>19</v>
      </c>
      <c r="Z5">
        <f t="shared" si="4"/>
        <v>-88</v>
      </c>
      <c r="AA5">
        <f t="shared" si="5"/>
        <v>619</v>
      </c>
      <c r="AC5">
        <f t="shared" si="7"/>
        <v>9493</v>
      </c>
      <c r="AD5">
        <f t="shared" si="8"/>
        <v>9486.5</v>
      </c>
    </row>
    <row r="6" spans="1:30" x14ac:dyDescent="0.25">
      <c r="B6" t="s">
        <v>12</v>
      </c>
      <c r="D6">
        <v>9848</v>
      </c>
      <c r="E6">
        <v>9615</v>
      </c>
      <c r="F6">
        <v>9581</v>
      </c>
      <c r="G6">
        <v>9973</v>
      </c>
      <c r="H6">
        <v>10203</v>
      </c>
      <c r="I6">
        <v>10178</v>
      </c>
      <c r="L6">
        <f>SUM(D$2:D6)</f>
        <v>47061</v>
      </c>
      <c r="M6">
        <f>SUM(E$2:E6)</f>
        <v>46634</v>
      </c>
      <c r="N6">
        <f>SUM(F$2:F6)</f>
        <v>47113</v>
      </c>
      <c r="O6">
        <f>SUM(G$2:G6)</f>
        <v>47524</v>
      </c>
      <c r="P6">
        <f>SUM(H$2:H6)</f>
        <v>47647</v>
      </c>
      <c r="Q6">
        <f>SUM(I$2:I6)</f>
        <v>48329</v>
      </c>
      <c r="R6">
        <f t="shared" si="6"/>
        <v>47524</v>
      </c>
      <c r="T6" t="s">
        <v>12</v>
      </c>
      <c r="V6">
        <f t="shared" si="0"/>
        <v>-463</v>
      </c>
      <c r="W6">
        <f t="shared" si="1"/>
        <v>-890</v>
      </c>
      <c r="X6">
        <f t="shared" si="2"/>
        <v>-411</v>
      </c>
      <c r="Y6">
        <f t="shared" si="3"/>
        <v>0</v>
      </c>
      <c r="Z6">
        <f t="shared" si="4"/>
        <v>123</v>
      </c>
      <c r="AA6">
        <f t="shared" si="5"/>
        <v>805</v>
      </c>
      <c r="AC6">
        <f t="shared" si="7"/>
        <v>9973</v>
      </c>
      <c r="AD6">
        <f t="shared" si="8"/>
        <v>10075.5</v>
      </c>
    </row>
    <row r="7" spans="1:30" x14ac:dyDescent="0.25">
      <c r="B7" t="s">
        <v>13</v>
      </c>
      <c r="D7">
        <v>9688</v>
      </c>
      <c r="E7">
        <v>9946</v>
      </c>
      <c r="F7">
        <v>9752</v>
      </c>
      <c r="G7">
        <v>9847</v>
      </c>
      <c r="H7">
        <v>10007</v>
      </c>
      <c r="I7">
        <v>9874</v>
      </c>
      <c r="L7">
        <f>SUM(D$2:D7)</f>
        <v>56749</v>
      </c>
      <c r="M7">
        <f>SUM(E$2:E7)</f>
        <v>56580</v>
      </c>
      <c r="N7">
        <f>SUM(F$2:F7)</f>
        <v>56865</v>
      </c>
      <c r="O7">
        <f>SUM(G$2:G7)</f>
        <v>57371</v>
      </c>
      <c r="P7">
        <f>SUM(H$2:H7)</f>
        <v>57654</v>
      </c>
      <c r="Q7">
        <f>SUM(I$2:I7)</f>
        <v>58203</v>
      </c>
      <c r="R7">
        <f t="shared" si="6"/>
        <v>57371</v>
      </c>
      <c r="T7" t="s">
        <v>13</v>
      </c>
      <c r="V7">
        <f t="shared" si="0"/>
        <v>-622</v>
      </c>
      <c r="W7">
        <f t="shared" si="1"/>
        <v>-791</v>
      </c>
      <c r="X7">
        <f t="shared" si="2"/>
        <v>-506</v>
      </c>
      <c r="Y7">
        <f t="shared" si="3"/>
        <v>0</v>
      </c>
      <c r="Z7">
        <f t="shared" si="4"/>
        <v>283</v>
      </c>
      <c r="AA7">
        <f t="shared" si="5"/>
        <v>832</v>
      </c>
      <c r="AC7">
        <f t="shared" si="7"/>
        <v>9874</v>
      </c>
      <c r="AD7">
        <f t="shared" si="8"/>
        <v>9860.5</v>
      </c>
    </row>
    <row r="8" spans="1:30" x14ac:dyDescent="0.25">
      <c r="B8" t="s">
        <v>14</v>
      </c>
      <c r="D8">
        <v>9995</v>
      </c>
      <c r="E8">
        <v>10520</v>
      </c>
      <c r="F8">
        <v>10413</v>
      </c>
      <c r="G8">
        <v>10763</v>
      </c>
      <c r="H8">
        <v>10594</v>
      </c>
      <c r="I8">
        <v>10297</v>
      </c>
      <c r="L8">
        <f>SUM(D$2:D8)</f>
        <v>66744</v>
      </c>
      <c r="M8">
        <f>SUM(E$2:E8)</f>
        <v>67100</v>
      </c>
      <c r="N8">
        <f>SUM(F$2:F8)</f>
        <v>67278</v>
      </c>
      <c r="O8">
        <f>SUM(G$2:G8)</f>
        <v>68134</v>
      </c>
      <c r="P8">
        <f>SUM(H$2:H8)</f>
        <v>68248</v>
      </c>
      <c r="Q8">
        <f>SUM(I$2:I8)</f>
        <v>68500</v>
      </c>
      <c r="R8">
        <f t="shared" si="6"/>
        <v>68134</v>
      </c>
      <c r="T8" t="s">
        <v>14</v>
      </c>
      <c r="V8">
        <f t="shared" si="0"/>
        <v>-1390</v>
      </c>
      <c r="W8">
        <f t="shared" si="1"/>
        <v>-1034</v>
      </c>
      <c r="X8">
        <f t="shared" si="2"/>
        <v>-856</v>
      </c>
      <c r="Y8">
        <f t="shared" si="3"/>
        <v>0</v>
      </c>
      <c r="Z8">
        <f t="shared" si="4"/>
        <v>114</v>
      </c>
      <c r="AA8">
        <f t="shared" si="5"/>
        <v>366</v>
      </c>
      <c r="AC8">
        <f t="shared" si="7"/>
        <v>10520</v>
      </c>
      <c r="AD8">
        <f t="shared" si="8"/>
        <v>10503.5</v>
      </c>
    </row>
    <row r="9" spans="1:30" x14ac:dyDescent="0.25">
      <c r="B9" t="s">
        <v>15</v>
      </c>
      <c r="D9">
        <v>9846</v>
      </c>
      <c r="E9">
        <v>10321</v>
      </c>
      <c r="F9">
        <v>9769</v>
      </c>
      <c r="G9">
        <v>10241</v>
      </c>
      <c r="H9">
        <v>10555</v>
      </c>
      <c r="I9">
        <v>10725</v>
      </c>
      <c r="L9">
        <f>SUM(D$2:D9)</f>
        <v>76590</v>
      </c>
      <c r="M9">
        <f>SUM(E$2:E9)</f>
        <v>77421</v>
      </c>
      <c r="N9">
        <f>SUM(F$2:F9)</f>
        <v>77047</v>
      </c>
      <c r="O9">
        <f>SUM(G$2:G9)</f>
        <v>78375</v>
      </c>
      <c r="P9">
        <f>SUM(H$2:H9)</f>
        <v>78803</v>
      </c>
      <c r="Q9">
        <f>SUM(I$2:I9)</f>
        <v>79225</v>
      </c>
      <c r="R9">
        <f t="shared" si="6"/>
        <v>78375</v>
      </c>
      <c r="T9" t="s">
        <v>15</v>
      </c>
      <c r="V9">
        <f t="shared" si="0"/>
        <v>-1785</v>
      </c>
      <c r="W9">
        <f t="shared" si="1"/>
        <v>-954</v>
      </c>
      <c r="X9">
        <f t="shared" si="2"/>
        <v>-1328</v>
      </c>
      <c r="Y9">
        <f t="shared" si="3"/>
        <v>0</v>
      </c>
      <c r="Z9">
        <f t="shared" si="4"/>
        <v>428</v>
      </c>
      <c r="AA9">
        <f t="shared" si="5"/>
        <v>850</v>
      </c>
      <c r="AC9">
        <f t="shared" si="7"/>
        <v>10321</v>
      </c>
      <c r="AD9">
        <f t="shared" si="8"/>
        <v>10398</v>
      </c>
    </row>
    <row r="10" spans="1:30" x14ac:dyDescent="0.25">
      <c r="B10" t="s">
        <v>16</v>
      </c>
      <c r="D10">
        <v>9732</v>
      </c>
      <c r="E10">
        <v>10588</v>
      </c>
      <c r="F10">
        <v>9706</v>
      </c>
      <c r="G10">
        <v>9936</v>
      </c>
      <c r="H10">
        <v>9879</v>
      </c>
      <c r="I10">
        <v>10206</v>
      </c>
      <c r="L10">
        <f>SUM(D$2:D10)</f>
        <v>86322</v>
      </c>
      <c r="M10">
        <f>SUM(E$2:E10)</f>
        <v>88009</v>
      </c>
      <c r="N10">
        <f>SUM(F$2:F10)</f>
        <v>86753</v>
      </c>
      <c r="O10">
        <f>SUM(G$2:G10)</f>
        <v>88311</v>
      </c>
      <c r="P10">
        <f>SUM(H$2:H10)</f>
        <v>88682</v>
      </c>
      <c r="Q10">
        <f>SUM(I$2:I10)</f>
        <v>89431</v>
      </c>
      <c r="R10">
        <f t="shared" si="6"/>
        <v>88311</v>
      </c>
      <c r="T10" t="s">
        <v>16</v>
      </c>
      <c r="V10">
        <f t="shared" si="0"/>
        <v>-1989</v>
      </c>
      <c r="W10">
        <f t="shared" si="1"/>
        <v>-302</v>
      </c>
      <c r="X10">
        <f t="shared" si="2"/>
        <v>-1558</v>
      </c>
      <c r="Y10">
        <f t="shared" si="3"/>
        <v>0</v>
      </c>
      <c r="Z10">
        <f t="shared" si="4"/>
        <v>371</v>
      </c>
      <c r="AA10">
        <f t="shared" si="5"/>
        <v>1120</v>
      </c>
      <c r="AC10">
        <f t="shared" si="7"/>
        <v>9936</v>
      </c>
      <c r="AD10">
        <f t="shared" si="8"/>
        <v>9907.5</v>
      </c>
    </row>
    <row r="11" spans="1:30" x14ac:dyDescent="0.25">
      <c r="B11" t="s">
        <v>17</v>
      </c>
      <c r="D11">
        <v>9405</v>
      </c>
      <c r="E11">
        <v>10368</v>
      </c>
      <c r="F11">
        <v>9608</v>
      </c>
      <c r="G11">
        <v>10130</v>
      </c>
      <c r="H11">
        <v>10230</v>
      </c>
      <c r="I11">
        <v>10403</v>
      </c>
      <c r="L11">
        <f>SUM(D$2:D11)</f>
        <v>95727</v>
      </c>
      <c r="M11">
        <f>SUM(E$2:E11)</f>
        <v>98377</v>
      </c>
      <c r="N11">
        <f>SUM(F$2:F11)</f>
        <v>96361</v>
      </c>
      <c r="O11">
        <f>SUM(G$2:G11)</f>
        <v>98441</v>
      </c>
      <c r="P11">
        <f>SUM(H$2:H11)</f>
        <v>98912</v>
      </c>
      <c r="Q11">
        <f>SUM(I$2:I11)</f>
        <v>99834</v>
      </c>
      <c r="R11">
        <f t="shared" si="6"/>
        <v>98441</v>
      </c>
      <c r="T11" t="s">
        <v>17</v>
      </c>
      <c r="V11">
        <f t="shared" si="0"/>
        <v>-2714</v>
      </c>
      <c r="W11">
        <f t="shared" si="1"/>
        <v>-64</v>
      </c>
      <c r="X11">
        <f t="shared" si="2"/>
        <v>-2080</v>
      </c>
      <c r="Y11">
        <f t="shared" si="3"/>
        <v>0</v>
      </c>
      <c r="Z11">
        <f t="shared" si="4"/>
        <v>471</v>
      </c>
      <c r="AA11">
        <f t="shared" si="5"/>
        <v>1393</v>
      </c>
      <c r="AC11">
        <f t="shared" si="7"/>
        <v>10230</v>
      </c>
      <c r="AD11">
        <f t="shared" si="8"/>
        <v>10180</v>
      </c>
    </row>
    <row r="12" spans="1:30" x14ac:dyDescent="0.25">
      <c r="B12" t="s">
        <v>18</v>
      </c>
      <c r="D12">
        <v>8893</v>
      </c>
      <c r="E12">
        <v>9628</v>
      </c>
      <c r="F12">
        <v>8733</v>
      </c>
      <c r="G12">
        <v>9334</v>
      </c>
      <c r="H12">
        <v>9429</v>
      </c>
      <c r="I12">
        <v>9464</v>
      </c>
      <c r="L12">
        <f>SUM(D$2:D12)</f>
        <v>104620</v>
      </c>
      <c r="M12">
        <f>SUM(E$2:E12)</f>
        <v>108005</v>
      </c>
      <c r="N12">
        <f>SUM(F$2:F12)</f>
        <v>105094</v>
      </c>
      <c r="O12">
        <f>SUM(G$2:G12)</f>
        <v>107775</v>
      </c>
      <c r="P12">
        <f>SUM(H$2:H12)</f>
        <v>108341</v>
      </c>
      <c r="Q12">
        <f>SUM(I$2:I12)</f>
        <v>109298</v>
      </c>
      <c r="R12">
        <f t="shared" si="6"/>
        <v>108005</v>
      </c>
      <c r="T12" t="s">
        <v>18</v>
      </c>
      <c r="V12">
        <f t="shared" si="0"/>
        <v>-3385</v>
      </c>
      <c r="W12">
        <f t="shared" ref="W12:AA13" si="9">M12-$R12</f>
        <v>0</v>
      </c>
      <c r="X12">
        <f t="shared" si="9"/>
        <v>-2911</v>
      </c>
      <c r="Y12">
        <f t="shared" si="9"/>
        <v>-230</v>
      </c>
      <c r="Z12">
        <f t="shared" si="9"/>
        <v>336</v>
      </c>
      <c r="AA12">
        <f t="shared" si="9"/>
        <v>1293</v>
      </c>
      <c r="AC12">
        <f t="shared" si="7"/>
        <v>9429</v>
      </c>
      <c r="AD12">
        <f t="shared" si="8"/>
        <v>9381.5</v>
      </c>
    </row>
    <row r="13" spans="1:30" x14ac:dyDescent="0.25">
      <c r="B13" t="s">
        <v>19</v>
      </c>
      <c r="D13">
        <v>8973</v>
      </c>
      <c r="E13">
        <v>9909</v>
      </c>
      <c r="F13">
        <v>8645</v>
      </c>
      <c r="G13">
        <v>9328</v>
      </c>
      <c r="H13">
        <v>9459</v>
      </c>
      <c r="I13">
        <v>9804</v>
      </c>
      <c r="L13">
        <f>SUM(D$2:D13)</f>
        <v>113593</v>
      </c>
      <c r="M13">
        <f>SUM(E$2:E13)</f>
        <v>117914</v>
      </c>
      <c r="N13">
        <f>SUM(F$2:F13)</f>
        <v>113739</v>
      </c>
      <c r="O13">
        <f>SUM(G$2:G13)</f>
        <v>117103</v>
      </c>
      <c r="P13">
        <f>SUM(H$2:H13)</f>
        <v>117800</v>
      </c>
      <c r="Q13">
        <f>SUM(I$2:I13)</f>
        <v>119102</v>
      </c>
      <c r="R13">
        <f t="shared" si="6"/>
        <v>117800</v>
      </c>
      <c r="T13" t="s">
        <v>19</v>
      </c>
      <c r="V13">
        <f t="shared" si="0"/>
        <v>-4207</v>
      </c>
      <c r="W13">
        <f t="shared" si="9"/>
        <v>114</v>
      </c>
      <c r="X13">
        <f t="shared" si="9"/>
        <v>-4061</v>
      </c>
      <c r="Y13">
        <f t="shared" si="9"/>
        <v>-697</v>
      </c>
      <c r="Z13">
        <f t="shared" si="9"/>
        <v>0</v>
      </c>
      <c r="AA13">
        <f t="shared" si="9"/>
        <v>1302</v>
      </c>
      <c r="AC13">
        <f t="shared" si="7"/>
        <v>9459</v>
      </c>
      <c r="AD13">
        <f t="shared" si="8"/>
        <v>9393.5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D17">
        <v>10477</v>
      </c>
      <c r="E17">
        <v>10698</v>
      </c>
      <c r="F17">
        <v>10217</v>
      </c>
      <c r="G17">
        <v>10468</v>
      </c>
      <c r="H17">
        <v>1036</v>
      </c>
      <c r="I17">
        <v>11828</v>
      </c>
      <c r="K17">
        <f>SUM(C$17:C17)</f>
        <v>0</v>
      </c>
      <c r="L17">
        <f>SUM(D$17:D17)</f>
        <v>10477</v>
      </c>
      <c r="M17">
        <f>SUM(E$17:E17)</f>
        <v>10698</v>
      </c>
      <c r="N17">
        <f>SUM(F$17:F17)</f>
        <v>10217</v>
      </c>
      <c r="O17">
        <f>SUM(G$17:G17)</f>
        <v>10468</v>
      </c>
      <c r="P17">
        <f>SUM(H$17:H17)</f>
        <v>1036</v>
      </c>
      <c r="Q17">
        <f>SUM(I$17:I17)</f>
        <v>11828</v>
      </c>
      <c r="R17">
        <f t="shared" ref="R17:R28" si="10">MEDIAN(M17:Q17)</f>
        <v>10468</v>
      </c>
      <c r="T17" t="s">
        <v>8</v>
      </c>
      <c r="U17">
        <f t="shared" ref="U17:AA28" si="11">K17-$R17</f>
        <v>-10468</v>
      </c>
      <c r="V17">
        <f t="shared" si="11"/>
        <v>9</v>
      </c>
      <c r="W17">
        <f t="shared" si="11"/>
        <v>230</v>
      </c>
      <c r="X17">
        <f t="shared" si="11"/>
        <v>-251</v>
      </c>
      <c r="Y17">
        <f t="shared" si="11"/>
        <v>0</v>
      </c>
      <c r="Z17">
        <f t="shared" si="11"/>
        <v>-9432</v>
      </c>
      <c r="AA17">
        <f t="shared" si="11"/>
        <v>1360</v>
      </c>
    </row>
    <row r="18" spans="2:27" x14ac:dyDescent="0.25">
      <c r="B18" t="s">
        <v>9</v>
      </c>
      <c r="D18">
        <v>9862</v>
      </c>
      <c r="E18">
        <v>8952</v>
      </c>
      <c r="F18">
        <v>9387</v>
      </c>
      <c r="G18">
        <v>9766</v>
      </c>
      <c r="H18">
        <v>10089</v>
      </c>
      <c r="I18">
        <v>10516</v>
      </c>
      <c r="L18">
        <f>SUM(D$17:D18)</f>
        <v>20339</v>
      </c>
      <c r="M18">
        <f>SUM(E$17:E18)</f>
        <v>19650</v>
      </c>
      <c r="N18">
        <f>SUM(F$17:F18)</f>
        <v>19604</v>
      </c>
      <c r="O18">
        <f>SUM(G$17:G18)</f>
        <v>20234</v>
      </c>
      <c r="P18">
        <f>SUM(H$17:H18)</f>
        <v>11125</v>
      </c>
      <c r="Q18">
        <f>SUM(I$17:I18)</f>
        <v>22344</v>
      </c>
      <c r="R18">
        <f t="shared" si="10"/>
        <v>19650</v>
      </c>
      <c r="T18" t="s">
        <v>9</v>
      </c>
      <c r="V18">
        <f t="shared" si="11"/>
        <v>689</v>
      </c>
      <c r="W18">
        <f t="shared" si="11"/>
        <v>0</v>
      </c>
      <c r="X18">
        <f t="shared" si="11"/>
        <v>-46</v>
      </c>
      <c r="Y18">
        <f t="shared" si="11"/>
        <v>584</v>
      </c>
      <c r="Z18">
        <f t="shared" si="11"/>
        <v>-8525</v>
      </c>
      <c r="AA18">
        <f t="shared" si="11"/>
        <v>2694</v>
      </c>
    </row>
    <row r="19" spans="2:27" x14ac:dyDescent="0.25">
      <c r="B19" t="s">
        <v>10</v>
      </c>
      <c r="D19">
        <v>10538</v>
      </c>
      <c r="E19">
        <v>9349</v>
      </c>
      <c r="F19">
        <v>11586</v>
      </c>
      <c r="G19">
        <v>9998</v>
      </c>
      <c r="H19">
        <v>12202</v>
      </c>
      <c r="I19">
        <v>9419</v>
      </c>
      <c r="L19">
        <f>SUM(D$17:D19)</f>
        <v>30877</v>
      </c>
      <c r="M19">
        <f>SUM(E$17:E19)</f>
        <v>28999</v>
      </c>
      <c r="N19">
        <f>SUM(F$17:F19)</f>
        <v>31190</v>
      </c>
      <c r="O19">
        <f>SUM(G$17:G19)</f>
        <v>30232</v>
      </c>
      <c r="P19">
        <f>SUM(H$17:H19)</f>
        <v>23327</v>
      </c>
      <c r="Q19">
        <f>SUM(I$17:I19)</f>
        <v>31763</v>
      </c>
      <c r="R19">
        <f t="shared" si="10"/>
        <v>30232</v>
      </c>
      <c r="T19" t="s">
        <v>10</v>
      </c>
      <c r="V19">
        <f t="shared" si="11"/>
        <v>645</v>
      </c>
      <c r="W19">
        <f t="shared" si="11"/>
        <v>-1233</v>
      </c>
      <c r="X19">
        <f t="shared" si="11"/>
        <v>958</v>
      </c>
      <c r="Y19">
        <f t="shared" si="11"/>
        <v>0</v>
      </c>
      <c r="Z19">
        <f t="shared" si="11"/>
        <v>-6905</v>
      </c>
      <c r="AA19">
        <f t="shared" si="11"/>
        <v>1531</v>
      </c>
    </row>
    <row r="20" spans="2:27" x14ac:dyDescent="0.25">
      <c r="B20" t="s">
        <v>11</v>
      </c>
      <c r="D20">
        <v>10313</v>
      </c>
      <c r="E20">
        <v>9468</v>
      </c>
      <c r="F20">
        <v>15449</v>
      </c>
      <c r="G20">
        <v>8901</v>
      </c>
      <c r="H20">
        <v>8971</v>
      </c>
      <c r="I20">
        <v>8459</v>
      </c>
      <c r="L20">
        <f>SUM(D$17:D20)</f>
        <v>41190</v>
      </c>
      <c r="M20">
        <f>SUM(E$17:E20)</f>
        <v>38467</v>
      </c>
      <c r="N20">
        <f>SUM(F$17:F20)</f>
        <v>46639</v>
      </c>
      <c r="O20">
        <f>SUM(G$17:G20)</f>
        <v>39133</v>
      </c>
      <c r="P20">
        <f>SUM(H$17:H20)</f>
        <v>32298</v>
      </c>
      <c r="Q20">
        <f>SUM(I$17:I20)</f>
        <v>40222</v>
      </c>
      <c r="R20">
        <f t="shared" si="10"/>
        <v>39133</v>
      </c>
      <c r="T20" t="s">
        <v>11</v>
      </c>
      <c r="V20">
        <f t="shared" si="11"/>
        <v>2057</v>
      </c>
      <c r="W20">
        <f t="shared" si="11"/>
        <v>-666</v>
      </c>
      <c r="X20">
        <f t="shared" si="11"/>
        <v>7506</v>
      </c>
      <c r="Y20">
        <f t="shared" si="11"/>
        <v>0</v>
      </c>
      <c r="Z20">
        <f t="shared" si="11"/>
        <v>-6835</v>
      </c>
      <c r="AA20">
        <f t="shared" si="11"/>
        <v>1089</v>
      </c>
    </row>
    <row r="21" spans="2:27" x14ac:dyDescent="0.25">
      <c r="B21" t="s">
        <v>12</v>
      </c>
      <c r="D21">
        <v>9151</v>
      </c>
      <c r="E21">
        <v>9201</v>
      </c>
      <c r="F21">
        <v>9449</v>
      </c>
      <c r="G21">
        <v>8829</v>
      </c>
      <c r="H21">
        <v>8559</v>
      </c>
      <c r="I21">
        <v>9097</v>
      </c>
      <c r="L21">
        <f>SUM(D$17:D21)</f>
        <v>50341</v>
      </c>
      <c r="M21">
        <f>SUM(E$17:E21)</f>
        <v>47668</v>
      </c>
      <c r="N21">
        <f>SUM(F$17:F21)</f>
        <v>56088</v>
      </c>
      <c r="O21">
        <f>SUM(G$17:G21)</f>
        <v>47962</v>
      </c>
      <c r="P21">
        <f>SUM(H$17:H21)</f>
        <v>40857</v>
      </c>
      <c r="Q21">
        <f>SUM(I$17:I21)</f>
        <v>49319</v>
      </c>
      <c r="R21">
        <f t="shared" si="10"/>
        <v>47962</v>
      </c>
      <c r="T21" t="s">
        <v>12</v>
      </c>
      <c r="V21">
        <f t="shared" si="11"/>
        <v>2379</v>
      </c>
      <c r="W21">
        <f t="shared" si="11"/>
        <v>-294</v>
      </c>
      <c r="X21">
        <f t="shared" si="11"/>
        <v>8126</v>
      </c>
      <c r="Y21">
        <f t="shared" si="11"/>
        <v>0</v>
      </c>
      <c r="Z21">
        <f t="shared" si="11"/>
        <v>-7105</v>
      </c>
      <c r="AA21">
        <f t="shared" si="11"/>
        <v>1357</v>
      </c>
    </row>
    <row r="22" spans="2:27" x14ac:dyDescent="0.25">
      <c r="B22" t="s">
        <v>13</v>
      </c>
      <c r="D22">
        <v>8726</v>
      </c>
      <c r="E22">
        <v>815</v>
      </c>
      <c r="F22">
        <v>7992</v>
      </c>
      <c r="G22">
        <v>8276</v>
      </c>
      <c r="H22">
        <v>7793</v>
      </c>
      <c r="I22">
        <v>8221</v>
      </c>
      <c r="L22">
        <f>SUM(D$17:D22)</f>
        <v>59067</v>
      </c>
      <c r="M22">
        <f>SUM(E$17:E22)</f>
        <v>48483</v>
      </c>
      <c r="N22">
        <f>SUM(F$17:F22)</f>
        <v>64080</v>
      </c>
      <c r="O22">
        <f>SUM(G$17:G22)</f>
        <v>56238</v>
      </c>
      <c r="P22">
        <f>SUM(H$17:H22)</f>
        <v>48650</v>
      </c>
      <c r="Q22">
        <f>SUM(I$17:I22)</f>
        <v>57540</v>
      </c>
      <c r="R22">
        <f t="shared" si="10"/>
        <v>56238</v>
      </c>
      <c r="T22" t="s">
        <v>13</v>
      </c>
      <c r="V22">
        <f t="shared" si="11"/>
        <v>2829</v>
      </c>
      <c r="W22">
        <f t="shared" si="11"/>
        <v>-7755</v>
      </c>
      <c r="X22">
        <f t="shared" si="11"/>
        <v>7842</v>
      </c>
      <c r="Y22">
        <f t="shared" si="11"/>
        <v>0</v>
      </c>
      <c r="Z22">
        <f t="shared" si="11"/>
        <v>-7588</v>
      </c>
      <c r="AA22">
        <f t="shared" si="11"/>
        <v>1302</v>
      </c>
    </row>
    <row r="23" spans="2:27" x14ac:dyDescent="0.25">
      <c r="B23" t="s">
        <v>14</v>
      </c>
      <c r="D23">
        <v>9017</v>
      </c>
      <c r="E23">
        <v>8467</v>
      </c>
      <c r="F23">
        <v>8004</v>
      </c>
      <c r="G23">
        <v>8755</v>
      </c>
      <c r="H23">
        <v>8918</v>
      </c>
      <c r="I23">
        <v>8227</v>
      </c>
      <c r="L23">
        <f>SUM(D$17:D23)</f>
        <v>68084</v>
      </c>
      <c r="M23">
        <f>SUM(E$17:E23)</f>
        <v>56950</v>
      </c>
      <c r="N23">
        <f>SUM(F$17:F23)</f>
        <v>72084</v>
      </c>
      <c r="O23">
        <f>SUM(G$17:G23)</f>
        <v>64993</v>
      </c>
      <c r="P23">
        <f>SUM(H$17:H23)</f>
        <v>57568</v>
      </c>
      <c r="Q23">
        <f>SUM(I$17:I23)</f>
        <v>65767</v>
      </c>
      <c r="R23">
        <f t="shared" si="10"/>
        <v>64993</v>
      </c>
      <c r="T23" t="s">
        <v>14</v>
      </c>
      <c r="V23">
        <f t="shared" si="11"/>
        <v>3091</v>
      </c>
      <c r="W23">
        <f t="shared" si="11"/>
        <v>-8043</v>
      </c>
      <c r="X23">
        <f t="shared" si="11"/>
        <v>7091</v>
      </c>
      <c r="Y23">
        <f t="shared" si="11"/>
        <v>0</v>
      </c>
      <c r="Z23">
        <f t="shared" si="11"/>
        <v>-7425</v>
      </c>
      <c r="AA23">
        <f t="shared" si="11"/>
        <v>774</v>
      </c>
    </row>
    <row r="24" spans="2:27" x14ac:dyDescent="0.25">
      <c r="B24" t="s">
        <v>15</v>
      </c>
      <c r="D24">
        <v>9196</v>
      </c>
      <c r="E24">
        <v>8274</v>
      </c>
      <c r="F24">
        <v>9847</v>
      </c>
      <c r="G24">
        <v>8242</v>
      </c>
      <c r="H24">
        <v>8499</v>
      </c>
      <c r="I24">
        <v>8236</v>
      </c>
      <c r="L24">
        <f>SUM(D$17:D24)</f>
        <v>77280</v>
      </c>
      <c r="M24">
        <f>SUM(E$17:E24)</f>
        <v>65224</v>
      </c>
      <c r="N24">
        <f>SUM(F$17:F24)</f>
        <v>81931</v>
      </c>
      <c r="O24">
        <f>SUM(G$17:G24)</f>
        <v>73235</v>
      </c>
      <c r="P24">
        <f>SUM(H$17:H24)</f>
        <v>66067</v>
      </c>
      <c r="Q24">
        <f>SUM(I$17:I24)</f>
        <v>74003</v>
      </c>
      <c r="R24">
        <f t="shared" si="10"/>
        <v>73235</v>
      </c>
      <c r="T24" t="s">
        <v>15</v>
      </c>
      <c r="V24">
        <f t="shared" si="11"/>
        <v>4045</v>
      </c>
      <c r="W24">
        <f t="shared" si="11"/>
        <v>-8011</v>
      </c>
      <c r="X24">
        <f t="shared" si="11"/>
        <v>8696</v>
      </c>
      <c r="Y24">
        <f t="shared" si="11"/>
        <v>0</v>
      </c>
      <c r="Z24">
        <f t="shared" si="11"/>
        <v>-7168</v>
      </c>
      <c r="AA24">
        <f t="shared" si="11"/>
        <v>768</v>
      </c>
    </row>
    <row r="25" spans="2:27" x14ac:dyDescent="0.25">
      <c r="B25" t="s">
        <v>16</v>
      </c>
      <c r="D25">
        <v>8617</v>
      </c>
      <c r="E25">
        <v>8309</v>
      </c>
      <c r="F25">
        <v>8189</v>
      </c>
      <c r="G25">
        <v>8003</v>
      </c>
      <c r="H25">
        <v>8044</v>
      </c>
      <c r="I25">
        <v>8108</v>
      </c>
      <c r="L25">
        <f>SUM(D$17:D25)</f>
        <v>85897</v>
      </c>
      <c r="M25">
        <f>SUM(E$17:E25)</f>
        <v>73533</v>
      </c>
      <c r="N25">
        <f>SUM(F$17:F25)</f>
        <v>90120</v>
      </c>
      <c r="O25">
        <f>SUM(G$17:G25)</f>
        <v>81238</v>
      </c>
      <c r="P25">
        <f>SUM(H$17:H25)</f>
        <v>74111</v>
      </c>
      <c r="Q25">
        <f>SUM(I$17:I25)</f>
        <v>82111</v>
      </c>
      <c r="R25">
        <f t="shared" si="10"/>
        <v>81238</v>
      </c>
      <c r="T25" t="s">
        <v>16</v>
      </c>
      <c r="V25">
        <f t="shared" si="11"/>
        <v>4659</v>
      </c>
      <c r="W25">
        <f t="shared" si="11"/>
        <v>-7705</v>
      </c>
      <c r="X25">
        <f t="shared" si="11"/>
        <v>8882</v>
      </c>
      <c r="Y25">
        <f t="shared" si="11"/>
        <v>0</v>
      </c>
      <c r="Z25">
        <f t="shared" si="11"/>
        <v>-7127</v>
      </c>
      <c r="AA25">
        <f t="shared" si="11"/>
        <v>873</v>
      </c>
    </row>
    <row r="26" spans="2:27" x14ac:dyDescent="0.25">
      <c r="B26" t="s">
        <v>17</v>
      </c>
      <c r="D26">
        <v>9632</v>
      </c>
      <c r="E26">
        <v>9772</v>
      </c>
      <c r="F26">
        <v>10752</v>
      </c>
      <c r="G26">
        <v>8888</v>
      </c>
      <c r="H26">
        <v>8666</v>
      </c>
      <c r="I26">
        <v>8769</v>
      </c>
      <c r="L26">
        <f>SUM(D$17:D26)</f>
        <v>95529</v>
      </c>
      <c r="M26">
        <f>SUM(E$17:E26)</f>
        <v>83305</v>
      </c>
      <c r="N26">
        <f>SUM(F$17:F26)</f>
        <v>100872</v>
      </c>
      <c r="O26">
        <f>SUM(G$17:G26)</f>
        <v>90126</v>
      </c>
      <c r="P26">
        <f>SUM(H$17:H26)</f>
        <v>82777</v>
      </c>
      <c r="Q26">
        <f>SUM(I$17:I26)</f>
        <v>90880</v>
      </c>
      <c r="R26">
        <f t="shared" si="10"/>
        <v>90126</v>
      </c>
      <c r="T26" t="s">
        <v>17</v>
      </c>
      <c r="V26">
        <f t="shared" si="11"/>
        <v>5403</v>
      </c>
      <c r="W26">
        <f t="shared" si="11"/>
        <v>-6821</v>
      </c>
      <c r="X26">
        <f t="shared" si="11"/>
        <v>10746</v>
      </c>
      <c r="Y26">
        <f t="shared" si="11"/>
        <v>0</v>
      </c>
      <c r="Z26">
        <f t="shared" si="11"/>
        <v>-7349</v>
      </c>
      <c r="AA26">
        <f t="shared" si="11"/>
        <v>754</v>
      </c>
    </row>
    <row r="27" spans="2:27" x14ac:dyDescent="0.25">
      <c r="B27" t="s">
        <v>18</v>
      </c>
      <c r="D27">
        <v>9006</v>
      </c>
      <c r="E27">
        <v>10304</v>
      </c>
      <c r="F27">
        <v>14035</v>
      </c>
      <c r="G27">
        <v>8867</v>
      </c>
      <c r="H27">
        <v>8729</v>
      </c>
      <c r="I27">
        <v>8638</v>
      </c>
      <c r="L27">
        <f>SUM(D$17:D27)</f>
        <v>104535</v>
      </c>
      <c r="M27">
        <f>SUM(E$17:E27)</f>
        <v>93609</v>
      </c>
      <c r="N27">
        <f>SUM(F$17:F27)</f>
        <v>114907</v>
      </c>
      <c r="O27">
        <f>SUM(G$17:G27)</f>
        <v>98993</v>
      </c>
      <c r="P27">
        <f>SUM(H$17:H27)</f>
        <v>91506</v>
      </c>
      <c r="Q27">
        <f>SUM(I$17:I27)</f>
        <v>99518</v>
      </c>
      <c r="R27">
        <f t="shared" si="10"/>
        <v>98993</v>
      </c>
      <c r="T27" t="s">
        <v>18</v>
      </c>
      <c r="V27">
        <f t="shared" si="11"/>
        <v>5542</v>
      </c>
      <c r="W27">
        <f t="shared" si="11"/>
        <v>-5384</v>
      </c>
      <c r="X27">
        <f t="shared" si="11"/>
        <v>15914</v>
      </c>
      <c r="Y27">
        <f t="shared" si="11"/>
        <v>0</v>
      </c>
      <c r="Z27">
        <f t="shared" si="11"/>
        <v>-7487</v>
      </c>
      <c r="AA27">
        <f t="shared" si="11"/>
        <v>525</v>
      </c>
    </row>
    <row r="28" spans="2:27" x14ac:dyDescent="0.25">
      <c r="B28" t="s">
        <v>19</v>
      </c>
      <c r="D28">
        <v>11869</v>
      </c>
      <c r="E28">
        <v>11347</v>
      </c>
      <c r="F28">
        <v>11943</v>
      </c>
      <c r="G28">
        <v>9752</v>
      </c>
      <c r="H28">
        <v>9815</v>
      </c>
      <c r="I28">
        <v>10111</v>
      </c>
      <c r="L28">
        <f>SUM(D$17:D28)</f>
        <v>116404</v>
      </c>
      <c r="M28">
        <f>SUM(E$17:E28)</f>
        <v>104956</v>
      </c>
      <c r="N28">
        <f>SUM(F$17:F28)</f>
        <v>126850</v>
      </c>
      <c r="O28">
        <f>SUM(G$17:G28)</f>
        <v>108745</v>
      </c>
      <c r="P28">
        <f>SUM(H$17:H28)</f>
        <v>101321</v>
      </c>
      <c r="Q28">
        <f>SUM(I$17:I28)</f>
        <v>109629</v>
      </c>
      <c r="R28">
        <f t="shared" si="10"/>
        <v>108745</v>
      </c>
      <c r="T28" t="s">
        <v>19</v>
      </c>
      <c r="V28">
        <f t="shared" si="11"/>
        <v>7659</v>
      </c>
      <c r="W28">
        <f t="shared" si="11"/>
        <v>-3789</v>
      </c>
      <c r="X28">
        <f t="shared" si="11"/>
        <v>18105</v>
      </c>
      <c r="Y28">
        <f t="shared" si="11"/>
        <v>0</v>
      </c>
      <c r="Z28">
        <f t="shared" si="11"/>
        <v>-7424</v>
      </c>
      <c r="AA28">
        <f t="shared" si="11"/>
        <v>884</v>
      </c>
    </row>
    <row r="31" spans="2:27" x14ac:dyDescent="0.25">
      <c r="B31" s="3" t="s">
        <v>25</v>
      </c>
      <c r="C31" s="3"/>
    </row>
    <row r="32" spans="2:27" x14ac:dyDescent="0.25">
      <c r="B32" s="3" t="s">
        <v>67</v>
      </c>
      <c r="C32" s="3"/>
    </row>
  </sheetData>
  <hyperlinks>
    <hyperlink ref="A1" location="home!A1" display="home" xr:uid="{DA9F1385-86D2-4DFB-8D06-3B14ADB06753}"/>
    <hyperlink ref="B31" r:id="rId1" xr:uid="{C9A72C62-DF03-4987-86B9-2330D542A86B}"/>
    <hyperlink ref="B32" r:id="rId2" xr:uid="{A1693E0F-B86C-446E-ADA7-D119A8F66D9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6D49-A621-4A7A-A8C8-C4C863707C66}">
  <dimension ref="A1:AD47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D2">
        <v>4376</v>
      </c>
      <c r="E2">
        <v>4564</v>
      </c>
      <c r="F2">
        <v>4331</v>
      </c>
      <c r="G2">
        <v>4629</v>
      </c>
      <c r="H2">
        <v>4471</v>
      </c>
      <c r="I2">
        <v>4658</v>
      </c>
      <c r="L2">
        <f>SUM(D$2:D2)</f>
        <v>4376</v>
      </c>
      <c r="M2">
        <f>SUM(E$2:E2)</f>
        <v>4564</v>
      </c>
      <c r="N2">
        <f>SUM(F$2:F2)</f>
        <v>4331</v>
      </c>
      <c r="O2">
        <f>SUM(G$2:G2)</f>
        <v>4629</v>
      </c>
      <c r="P2">
        <f>SUM(H$2:H2)</f>
        <v>4471</v>
      </c>
      <c r="Q2">
        <f>SUM(I$2:I2)</f>
        <v>4658</v>
      </c>
      <c r="R2">
        <f>MEDIAN(M2:Q2)</f>
        <v>4564</v>
      </c>
      <c r="T2" t="s">
        <v>8</v>
      </c>
      <c r="V2">
        <f t="shared" ref="V2:V13" si="0">L2-$R2</f>
        <v>-188</v>
      </c>
      <c r="W2">
        <f t="shared" ref="W2:W10" si="1">M2-$R2</f>
        <v>0</v>
      </c>
      <c r="X2">
        <f t="shared" ref="X2:X10" si="2">N2-$R2</f>
        <v>-233</v>
      </c>
      <c r="Y2">
        <f t="shared" ref="Y2:Y10" si="3">O2-$R2</f>
        <v>65</v>
      </c>
      <c r="Z2">
        <f t="shared" ref="Z2:Z10" si="4">P2-$R2</f>
        <v>-93</v>
      </c>
      <c r="AA2">
        <f t="shared" ref="AA2:AA10" si="5">Q2-$R2</f>
        <v>94</v>
      </c>
      <c r="AC2">
        <f>MEDIAN($E2:$I2)</f>
        <v>4564</v>
      </c>
      <c r="AD2">
        <f>MEDIAN(F2:I2)</f>
        <v>4550</v>
      </c>
    </row>
    <row r="3" spans="1:30" x14ac:dyDescent="0.25">
      <c r="B3" t="s">
        <v>9</v>
      </c>
      <c r="D3">
        <v>4112</v>
      </c>
      <c r="E3">
        <v>4315</v>
      </c>
      <c r="F3">
        <v>4228</v>
      </c>
      <c r="G3">
        <v>4227</v>
      </c>
      <c r="H3">
        <v>4185</v>
      </c>
      <c r="I3">
        <v>4315</v>
      </c>
      <c r="L3">
        <f>SUM(D$2:D3)</f>
        <v>8488</v>
      </c>
      <c r="M3">
        <f>SUM(E$2:E3)</f>
        <v>8879</v>
      </c>
      <c r="N3">
        <f>SUM(F$2:F3)</f>
        <v>8559</v>
      </c>
      <c r="O3">
        <f>SUM(G$2:G3)</f>
        <v>8856</v>
      </c>
      <c r="P3">
        <f>SUM(H$2:H3)</f>
        <v>8656</v>
      </c>
      <c r="Q3">
        <f>SUM(I$2:I3)</f>
        <v>8973</v>
      </c>
      <c r="R3">
        <f t="shared" ref="R3:R13" si="6">MEDIAN(M3:Q3)</f>
        <v>8856</v>
      </c>
      <c r="T3" t="s">
        <v>9</v>
      </c>
      <c r="V3">
        <f t="shared" si="0"/>
        <v>-368</v>
      </c>
      <c r="W3">
        <f t="shared" si="1"/>
        <v>23</v>
      </c>
      <c r="X3">
        <f t="shared" si="2"/>
        <v>-297</v>
      </c>
      <c r="Y3">
        <f t="shared" si="3"/>
        <v>0</v>
      </c>
      <c r="Z3">
        <f t="shared" si="4"/>
        <v>-200</v>
      </c>
      <c r="AA3">
        <f t="shared" si="5"/>
        <v>117</v>
      </c>
      <c r="AC3">
        <f t="shared" ref="AC3:AC13" si="7">MEDIAN($E3:$I3)</f>
        <v>4228</v>
      </c>
      <c r="AD3">
        <f t="shared" ref="AD3:AD13" si="8">MEDIAN(F3:I3)</f>
        <v>4227.5</v>
      </c>
    </row>
    <row r="4" spans="1:30" x14ac:dyDescent="0.25">
      <c r="B4" t="s">
        <v>10</v>
      </c>
      <c r="D4">
        <v>4483</v>
      </c>
      <c r="E4">
        <v>4849</v>
      </c>
      <c r="F4">
        <v>4474</v>
      </c>
      <c r="G4">
        <v>4556</v>
      </c>
      <c r="H4">
        <v>4590</v>
      </c>
      <c r="I4">
        <v>4704</v>
      </c>
      <c r="L4">
        <f>SUM(D$2:D4)</f>
        <v>12971</v>
      </c>
      <c r="M4">
        <f>SUM(E$2:E4)</f>
        <v>13728</v>
      </c>
      <c r="N4">
        <f>SUM(F$2:F4)</f>
        <v>13033</v>
      </c>
      <c r="O4">
        <f>SUM(G$2:G4)</f>
        <v>13412</v>
      </c>
      <c r="P4">
        <f>SUM(H$2:H4)</f>
        <v>13246</v>
      </c>
      <c r="Q4">
        <f>SUM(I$2:I4)</f>
        <v>13677</v>
      </c>
      <c r="R4">
        <f t="shared" si="6"/>
        <v>13412</v>
      </c>
      <c r="T4" t="s">
        <v>10</v>
      </c>
      <c r="V4">
        <f t="shared" si="0"/>
        <v>-441</v>
      </c>
      <c r="W4">
        <f t="shared" si="1"/>
        <v>316</v>
      </c>
      <c r="X4">
        <f t="shared" si="2"/>
        <v>-379</v>
      </c>
      <c r="Y4">
        <f t="shared" si="3"/>
        <v>0</v>
      </c>
      <c r="Z4">
        <f t="shared" si="4"/>
        <v>-166</v>
      </c>
      <c r="AA4">
        <f t="shared" si="5"/>
        <v>265</v>
      </c>
      <c r="AC4">
        <f t="shared" si="7"/>
        <v>4590</v>
      </c>
      <c r="AD4">
        <f t="shared" si="8"/>
        <v>4573</v>
      </c>
    </row>
    <row r="5" spans="1:30" x14ac:dyDescent="0.25">
      <c r="B5" t="s">
        <v>11</v>
      </c>
      <c r="D5">
        <v>4316</v>
      </c>
      <c r="E5">
        <v>4671</v>
      </c>
      <c r="F5">
        <v>4510</v>
      </c>
      <c r="G5">
        <v>4560</v>
      </c>
      <c r="H5">
        <v>4805</v>
      </c>
      <c r="I5">
        <v>4879</v>
      </c>
      <c r="L5">
        <f>SUM(D$2:D5)</f>
        <v>17287</v>
      </c>
      <c r="M5">
        <f>SUM(E$2:E5)</f>
        <v>18399</v>
      </c>
      <c r="N5">
        <f>SUM(F$2:F5)</f>
        <v>17543</v>
      </c>
      <c r="O5">
        <f>SUM(G$2:G5)</f>
        <v>17972</v>
      </c>
      <c r="P5">
        <f>SUM(H$2:H5)</f>
        <v>18051</v>
      </c>
      <c r="Q5">
        <f>SUM(I$2:I5)</f>
        <v>18556</v>
      </c>
      <c r="R5">
        <f t="shared" si="6"/>
        <v>18051</v>
      </c>
      <c r="T5" t="s">
        <v>11</v>
      </c>
      <c r="V5">
        <f t="shared" si="0"/>
        <v>-764</v>
      </c>
      <c r="W5">
        <f t="shared" si="1"/>
        <v>348</v>
      </c>
      <c r="X5">
        <f t="shared" si="2"/>
        <v>-508</v>
      </c>
      <c r="Y5">
        <f t="shared" si="3"/>
        <v>-79</v>
      </c>
      <c r="Z5">
        <f t="shared" si="4"/>
        <v>0</v>
      </c>
      <c r="AA5">
        <f t="shared" si="5"/>
        <v>505</v>
      </c>
      <c r="AC5">
        <f t="shared" si="7"/>
        <v>4671</v>
      </c>
      <c r="AD5">
        <f t="shared" si="8"/>
        <v>4682.5</v>
      </c>
    </row>
    <row r="6" spans="1:30" x14ac:dyDescent="0.25">
      <c r="B6" t="s">
        <v>12</v>
      </c>
      <c r="D6">
        <v>4513</v>
      </c>
      <c r="E6">
        <v>4917</v>
      </c>
      <c r="F6">
        <v>4700</v>
      </c>
      <c r="G6">
        <v>4923</v>
      </c>
      <c r="H6">
        <v>4943</v>
      </c>
      <c r="I6">
        <v>5139</v>
      </c>
      <c r="L6">
        <f>SUM(D$2:D6)</f>
        <v>21800</v>
      </c>
      <c r="M6">
        <f>SUM(E$2:E6)</f>
        <v>23316</v>
      </c>
      <c r="N6">
        <f>SUM(F$2:F6)</f>
        <v>22243</v>
      </c>
      <c r="O6">
        <f>SUM(G$2:G6)</f>
        <v>22895</v>
      </c>
      <c r="P6">
        <f>SUM(H$2:H6)</f>
        <v>22994</v>
      </c>
      <c r="Q6">
        <f>SUM(I$2:I6)</f>
        <v>23695</v>
      </c>
      <c r="R6">
        <f t="shared" si="6"/>
        <v>22994</v>
      </c>
      <c r="T6" t="s">
        <v>12</v>
      </c>
      <c r="V6">
        <f t="shared" si="0"/>
        <v>-1194</v>
      </c>
      <c r="W6">
        <f t="shared" si="1"/>
        <v>322</v>
      </c>
      <c r="X6">
        <f t="shared" si="2"/>
        <v>-751</v>
      </c>
      <c r="Y6">
        <f t="shared" si="3"/>
        <v>-99</v>
      </c>
      <c r="Z6">
        <f t="shared" si="4"/>
        <v>0</v>
      </c>
      <c r="AA6">
        <f t="shared" si="5"/>
        <v>701</v>
      </c>
      <c r="AC6">
        <f t="shared" si="7"/>
        <v>4923</v>
      </c>
      <c r="AD6">
        <f t="shared" si="8"/>
        <v>4933</v>
      </c>
    </row>
    <row r="7" spans="1:30" x14ac:dyDescent="0.25">
      <c r="B7" t="s">
        <v>13</v>
      </c>
      <c r="D7">
        <v>4608</v>
      </c>
      <c r="E7">
        <v>4989</v>
      </c>
      <c r="F7">
        <v>4791</v>
      </c>
      <c r="G7">
        <v>4764</v>
      </c>
      <c r="H7">
        <v>4941</v>
      </c>
      <c r="I7">
        <v>5101</v>
      </c>
      <c r="L7">
        <f>SUM(D$2:D7)</f>
        <v>26408</v>
      </c>
      <c r="M7">
        <f>SUM(E$2:E7)</f>
        <v>28305</v>
      </c>
      <c r="N7">
        <f>SUM(F$2:F7)</f>
        <v>27034</v>
      </c>
      <c r="O7">
        <f>SUM(G$2:G7)</f>
        <v>27659</v>
      </c>
      <c r="P7">
        <f>SUM(H$2:H7)</f>
        <v>27935</v>
      </c>
      <c r="Q7">
        <f>SUM(I$2:I7)</f>
        <v>28796</v>
      </c>
      <c r="R7">
        <f t="shared" si="6"/>
        <v>27935</v>
      </c>
      <c r="T7" t="s">
        <v>13</v>
      </c>
      <c r="V7">
        <f t="shared" si="0"/>
        <v>-1527</v>
      </c>
      <c r="W7">
        <f t="shared" si="1"/>
        <v>370</v>
      </c>
      <c r="X7">
        <f t="shared" si="2"/>
        <v>-901</v>
      </c>
      <c r="Y7">
        <f t="shared" si="3"/>
        <v>-276</v>
      </c>
      <c r="Z7">
        <f t="shared" si="4"/>
        <v>0</v>
      </c>
      <c r="AA7">
        <f t="shared" si="5"/>
        <v>861</v>
      </c>
      <c r="AC7">
        <f t="shared" si="7"/>
        <v>4941</v>
      </c>
      <c r="AD7">
        <f t="shared" si="8"/>
        <v>4866</v>
      </c>
    </row>
    <row r="8" spans="1:30" x14ac:dyDescent="0.25">
      <c r="B8" t="s">
        <v>14</v>
      </c>
      <c r="D8">
        <v>4707</v>
      </c>
      <c r="E8">
        <v>5188</v>
      </c>
      <c r="F8">
        <v>4911</v>
      </c>
      <c r="G8">
        <v>5042</v>
      </c>
      <c r="H8">
        <v>5050</v>
      </c>
      <c r="I8">
        <v>5250</v>
      </c>
      <c r="L8">
        <f>SUM(D$2:D8)</f>
        <v>31115</v>
      </c>
      <c r="M8">
        <f>SUM(E$2:E8)</f>
        <v>33493</v>
      </c>
      <c r="N8">
        <f>SUM(F$2:F8)</f>
        <v>31945</v>
      </c>
      <c r="O8">
        <f>SUM(G$2:G8)</f>
        <v>32701</v>
      </c>
      <c r="P8">
        <f>SUM(H$2:H8)</f>
        <v>32985</v>
      </c>
      <c r="Q8">
        <f>SUM(I$2:I8)</f>
        <v>34046</v>
      </c>
      <c r="R8">
        <f t="shared" si="6"/>
        <v>32985</v>
      </c>
      <c r="T8" t="s">
        <v>14</v>
      </c>
      <c r="V8">
        <f t="shared" si="0"/>
        <v>-1870</v>
      </c>
      <c r="W8">
        <f t="shared" si="1"/>
        <v>508</v>
      </c>
      <c r="X8">
        <f t="shared" si="2"/>
        <v>-1040</v>
      </c>
      <c r="Y8">
        <f t="shared" si="3"/>
        <v>-284</v>
      </c>
      <c r="Z8">
        <f t="shared" si="4"/>
        <v>0</v>
      </c>
      <c r="AA8">
        <f t="shared" si="5"/>
        <v>1061</v>
      </c>
      <c r="AC8">
        <f t="shared" si="7"/>
        <v>5050</v>
      </c>
      <c r="AD8">
        <f t="shared" si="8"/>
        <v>5046</v>
      </c>
    </row>
    <row r="9" spans="1:30" x14ac:dyDescent="0.25">
      <c r="B9" t="s">
        <v>15</v>
      </c>
      <c r="D9">
        <v>4649</v>
      </c>
      <c r="E9">
        <v>5207</v>
      </c>
      <c r="F9">
        <v>4778</v>
      </c>
      <c r="G9">
        <v>4907</v>
      </c>
      <c r="H9">
        <v>5087</v>
      </c>
      <c r="I9">
        <v>5044</v>
      </c>
      <c r="L9">
        <f>SUM(D$2:D9)</f>
        <v>35764</v>
      </c>
      <c r="M9">
        <f>SUM(E$2:E9)</f>
        <v>38700</v>
      </c>
      <c r="N9">
        <f>SUM(F$2:F9)</f>
        <v>36723</v>
      </c>
      <c r="O9">
        <f>SUM(G$2:G9)</f>
        <v>37608</v>
      </c>
      <c r="P9">
        <f>SUM(H$2:H9)</f>
        <v>38072</v>
      </c>
      <c r="Q9">
        <f>SUM(I$2:I9)</f>
        <v>39090</v>
      </c>
      <c r="R9">
        <f t="shared" si="6"/>
        <v>38072</v>
      </c>
      <c r="T9" t="s">
        <v>15</v>
      </c>
      <c r="V9">
        <f t="shared" si="0"/>
        <v>-2308</v>
      </c>
      <c r="W9">
        <f t="shared" si="1"/>
        <v>628</v>
      </c>
      <c r="X9">
        <f t="shared" si="2"/>
        <v>-1349</v>
      </c>
      <c r="Y9">
        <f t="shared" si="3"/>
        <v>-464</v>
      </c>
      <c r="Z9">
        <f t="shared" si="4"/>
        <v>0</v>
      </c>
      <c r="AA9">
        <f t="shared" si="5"/>
        <v>1018</v>
      </c>
      <c r="AC9">
        <f t="shared" si="7"/>
        <v>5044</v>
      </c>
      <c r="AD9">
        <f t="shared" si="8"/>
        <v>4975.5</v>
      </c>
    </row>
    <row r="10" spans="1:30" x14ac:dyDescent="0.25">
      <c r="B10" t="s">
        <v>16</v>
      </c>
      <c r="D10">
        <v>4533</v>
      </c>
      <c r="E10">
        <v>4767</v>
      </c>
      <c r="F10">
        <v>4409</v>
      </c>
      <c r="G10">
        <v>4742</v>
      </c>
      <c r="H10">
        <v>4714</v>
      </c>
      <c r="I10">
        <v>4791</v>
      </c>
      <c r="L10">
        <f>SUM(D$2:D10)</f>
        <v>40297</v>
      </c>
      <c r="M10">
        <f>SUM(E$2:E10)</f>
        <v>43467</v>
      </c>
      <c r="N10">
        <f>SUM(F$2:F10)</f>
        <v>41132</v>
      </c>
      <c r="O10">
        <f>SUM(G$2:G10)</f>
        <v>42350</v>
      </c>
      <c r="P10">
        <f>SUM(H$2:H10)</f>
        <v>42786</v>
      </c>
      <c r="Q10">
        <f>SUM(I$2:I10)</f>
        <v>43881</v>
      </c>
      <c r="R10">
        <f t="shared" si="6"/>
        <v>42786</v>
      </c>
      <c r="T10" t="s">
        <v>16</v>
      </c>
      <c r="V10">
        <f t="shared" si="0"/>
        <v>-2489</v>
      </c>
      <c r="W10">
        <f t="shared" si="1"/>
        <v>681</v>
      </c>
      <c r="X10">
        <f t="shared" si="2"/>
        <v>-1654</v>
      </c>
      <c r="Y10">
        <f t="shared" si="3"/>
        <v>-436</v>
      </c>
      <c r="Z10">
        <f t="shared" si="4"/>
        <v>0</v>
      </c>
      <c r="AA10">
        <f t="shared" si="5"/>
        <v>1095</v>
      </c>
      <c r="AC10">
        <f t="shared" si="7"/>
        <v>4742</v>
      </c>
      <c r="AD10">
        <f t="shared" si="8"/>
        <v>4728</v>
      </c>
    </row>
    <row r="11" spans="1:30" x14ac:dyDescent="0.25">
      <c r="B11" t="s">
        <v>17</v>
      </c>
      <c r="D11">
        <v>4358</v>
      </c>
      <c r="E11">
        <v>4594</v>
      </c>
      <c r="F11">
        <v>4383</v>
      </c>
      <c r="G11">
        <v>4508</v>
      </c>
      <c r="H11">
        <v>4539</v>
      </c>
      <c r="I11">
        <v>4585</v>
      </c>
      <c r="L11">
        <f>SUM(D$2:D11)</f>
        <v>44655</v>
      </c>
      <c r="M11">
        <f>SUM(E$2:E11)</f>
        <v>48061</v>
      </c>
      <c r="N11">
        <f>SUM(F$2:F11)</f>
        <v>45515</v>
      </c>
      <c r="O11">
        <f>SUM(G$2:G11)</f>
        <v>46858</v>
      </c>
      <c r="P11">
        <f>SUM(H$2:H11)</f>
        <v>47325</v>
      </c>
      <c r="Q11">
        <f>SUM(I$2:I11)</f>
        <v>48466</v>
      </c>
      <c r="R11">
        <f t="shared" si="6"/>
        <v>47325</v>
      </c>
      <c r="T11" t="s">
        <v>17</v>
      </c>
      <c r="V11">
        <f t="shared" si="0"/>
        <v>-2670</v>
      </c>
      <c r="W11">
        <f t="shared" ref="W11:AA13" si="9">M11-$R11</f>
        <v>736</v>
      </c>
      <c r="X11">
        <f t="shared" si="9"/>
        <v>-1810</v>
      </c>
      <c r="Y11">
        <f t="shared" si="9"/>
        <v>-467</v>
      </c>
      <c r="Z11">
        <f t="shared" si="9"/>
        <v>0</v>
      </c>
      <c r="AA11">
        <f t="shared" si="9"/>
        <v>1141</v>
      </c>
      <c r="AC11">
        <f t="shared" si="7"/>
        <v>4539</v>
      </c>
      <c r="AD11">
        <f t="shared" si="8"/>
        <v>4523.5</v>
      </c>
    </row>
    <row r="12" spans="1:30" x14ac:dyDescent="0.25">
      <c r="B12" t="s">
        <v>18</v>
      </c>
      <c r="D12">
        <v>3616</v>
      </c>
      <c r="E12">
        <v>4167</v>
      </c>
      <c r="F12">
        <v>3814</v>
      </c>
      <c r="G12">
        <v>4005</v>
      </c>
      <c r="H12">
        <v>3971</v>
      </c>
      <c r="I12">
        <v>4215</v>
      </c>
      <c r="L12">
        <f>SUM(D$2:D12)</f>
        <v>48271</v>
      </c>
      <c r="M12">
        <f>SUM(E$2:E12)</f>
        <v>52228</v>
      </c>
      <c r="N12">
        <f>SUM(F$2:F12)</f>
        <v>49329</v>
      </c>
      <c r="O12">
        <f>SUM(G$2:G12)</f>
        <v>50863</v>
      </c>
      <c r="P12">
        <f>SUM(H$2:H12)</f>
        <v>51296</v>
      </c>
      <c r="Q12">
        <f>SUM(I$2:I12)</f>
        <v>52681</v>
      </c>
      <c r="R12">
        <f t="shared" si="6"/>
        <v>51296</v>
      </c>
      <c r="T12" t="s">
        <v>18</v>
      </c>
      <c r="V12">
        <f t="shared" si="0"/>
        <v>-3025</v>
      </c>
      <c r="W12">
        <f t="shared" si="9"/>
        <v>932</v>
      </c>
      <c r="X12">
        <f t="shared" si="9"/>
        <v>-1967</v>
      </c>
      <c r="Y12">
        <f t="shared" si="9"/>
        <v>-433</v>
      </c>
      <c r="Z12">
        <f t="shared" si="9"/>
        <v>0</v>
      </c>
      <c r="AA12">
        <f t="shared" si="9"/>
        <v>1385</v>
      </c>
      <c r="AC12">
        <f t="shared" si="7"/>
        <v>4005</v>
      </c>
      <c r="AD12">
        <f t="shared" si="8"/>
        <v>3988</v>
      </c>
    </row>
    <row r="13" spans="1:30" x14ac:dyDescent="0.25">
      <c r="B13" t="s">
        <v>19</v>
      </c>
      <c r="D13">
        <v>3530</v>
      </c>
      <c r="E13">
        <v>3832</v>
      </c>
      <c r="F13">
        <v>3650</v>
      </c>
      <c r="G13">
        <v>3632</v>
      </c>
      <c r="H13">
        <v>3824</v>
      </c>
      <c r="I13">
        <v>3952</v>
      </c>
      <c r="L13">
        <f>SUM(D$2:D13)</f>
        <v>51801</v>
      </c>
      <c r="M13">
        <f>SUM(E$2:E13)</f>
        <v>56060</v>
      </c>
      <c r="N13">
        <f>SUM(F$2:F13)</f>
        <v>52979</v>
      </c>
      <c r="O13">
        <f>SUM(G$2:G13)</f>
        <v>54495</v>
      </c>
      <c r="P13">
        <f>SUM(H$2:H13)</f>
        <v>55120</v>
      </c>
      <c r="Q13">
        <f>SUM(I$2:I13)</f>
        <v>56633</v>
      </c>
      <c r="R13">
        <f t="shared" si="6"/>
        <v>55120</v>
      </c>
      <c r="T13" t="s">
        <v>19</v>
      </c>
      <c r="V13">
        <f t="shared" si="0"/>
        <v>-3319</v>
      </c>
      <c r="W13">
        <f t="shared" si="9"/>
        <v>940</v>
      </c>
      <c r="X13">
        <f t="shared" si="9"/>
        <v>-2141</v>
      </c>
      <c r="Y13">
        <f t="shared" si="9"/>
        <v>-625</v>
      </c>
      <c r="Z13">
        <f t="shared" si="9"/>
        <v>0</v>
      </c>
      <c r="AA13">
        <f t="shared" si="9"/>
        <v>1513</v>
      </c>
      <c r="AC13">
        <f t="shared" si="7"/>
        <v>3824</v>
      </c>
      <c r="AD13">
        <f t="shared" si="8"/>
        <v>3737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4420</v>
      </c>
      <c r="D17">
        <v>3947</v>
      </c>
      <c r="E17">
        <v>3774</v>
      </c>
      <c r="F17">
        <v>3853</v>
      </c>
      <c r="G17">
        <v>3703</v>
      </c>
      <c r="H17">
        <v>3991</v>
      </c>
      <c r="I17">
        <v>4228</v>
      </c>
      <c r="K17">
        <f>SUM(C$17:C17)</f>
        <v>4420</v>
      </c>
      <c r="L17">
        <f>SUM(D$17:D17)</f>
        <v>3947</v>
      </c>
      <c r="M17">
        <f>SUM(E$17:E17)</f>
        <v>3774</v>
      </c>
      <c r="N17">
        <f>SUM(F$17:F17)</f>
        <v>3853</v>
      </c>
      <c r="O17">
        <f>SUM(G$17:G17)</f>
        <v>3703</v>
      </c>
      <c r="P17">
        <f>SUM(H$17:H17)</f>
        <v>3991</v>
      </c>
      <c r="Q17">
        <f>SUM(I$17:I17)</f>
        <v>4228</v>
      </c>
      <c r="R17">
        <f t="shared" ref="R17:R28" si="10">MEDIAN(M17:Q17)</f>
        <v>3853</v>
      </c>
      <c r="T17" t="s">
        <v>8</v>
      </c>
      <c r="U17">
        <f t="shared" ref="U17:AA28" si="11">K17-$R17</f>
        <v>567</v>
      </c>
      <c r="V17">
        <f t="shared" si="11"/>
        <v>94</v>
      </c>
      <c r="W17">
        <f t="shared" si="11"/>
        <v>-79</v>
      </c>
      <c r="X17">
        <f t="shared" si="11"/>
        <v>0</v>
      </c>
      <c r="Y17">
        <f t="shared" si="11"/>
        <v>-150</v>
      </c>
      <c r="Z17">
        <f t="shared" si="11"/>
        <v>138</v>
      </c>
      <c r="AA17">
        <f t="shared" si="11"/>
        <v>375</v>
      </c>
    </row>
    <row r="18" spans="2:27" x14ac:dyDescent="0.25">
      <c r="B18" t="s">
        <v>9</v>
      </c>
      <c r="C18">
        <v>3346</v>
      </c>
      <c r="D18">
        <v>3683</v>
      </c>
      <c r="E18">
        <v>3131</v>
      </c>
      <c r="F18">
        <v>3424</v>
      </c>
      <c r="G18">
        <v>3471</v>
      </c>
      <c r="H18">
        <v>3656</v>
      </c>
      <c r="I18">
        <v>3530</v>
      </c>
      <c r="K18">
        <f>SUM(C$17:C18)</f>
        <v>7766</v>
      </c>
      <c r="L18">
        <f>SUM(D$17:D18)</f>
        <v>7630</v>
      </c>
      <c r="M18">
        <f>SUM(E$17:E18)</f>
        <v>6905</v>
      </c>
      <c r="N18">
        <f>SUM(F$17:F18)</f>
        <v>7277</v>
      </c>
      <c r="O18">
        <f>SUM(G$17:G18)</f>
        <v>7174</v>
      </c>
      <c r="P18">
        <f>SUM(H$17:H18)</f>
        <v>7647</v>
      </c>
      <c r="Q18">
        <f>SUM(I$17:I18)</f>
        <v>7758</v>
      </c>
      <c r="R18">
        <f t="shared" si="10"/>
        <v>7277</v>
      </c>
      <c r="T18" t="s">
        <v>9</v>
      </c>
      <c r="U18">
        <f t="shared" si="11"/>
        <v>489</v>
      </c>
      <c r="V18">
        <f t="shared" si="11"/>
        <v>353</v>
      </c>
      <c r="W18">
        <f t="shared" si="11"/>
        <v>-372</v>
      </c>
      <c r="X18">
        <f t="shared" si="11"/>
        <v>0</v>
      </c>
      <c r="Y18">
        <f t="shared" si="11"/>
        <v>-103</v>
      </c>
      <c r="Z18">
        <f t="shared" si="11"/>
        <v>370</v>
      </c>
      <c r="AA18">
        <f t="shared" si="11"/>
        <v>481</v>
      </c>
    </row>
    <row r="19" spans="2:27" x14ac:dyDescent="0.25">
      <c r="B19" t="s">
        <v>10</v>
      </c>
      <c r="C19">
        <v>3703</v>
      </c>
      <c r="D19">
        <v>4282</v>
      </c>
      <c r="E19">
        <v>3363</v>
      </c>
      <c r="F19">
        <v>3622</v>
      </c>
      <c r="G19">
        <v>3605</v>
      </c>
      <c r="H19">
        <v>3924</v>
      </c>
      <c r="I19">
        <v>3549</v>
      </c>
      <c r="K19">
        <f>SUM(C$17:C19)</f>
        <v>11469</v>
      </c>
      <c r="L19">
        <f>SUM(D$17:D19)</f>
        <v>11912</v>
      </c>
      <c r="M19">
        <f>SUM(E$17:E19)</f>
        <v>10268</v>
      </c>
      <c r="N19">
        <f>SUM(F$17:F19)</f>
        <v>10899</v>
      </c>
      <c r="O19">
        <f>SUM(G$17:G19)</f>
        <v>10779</v>
      </c>
      <c r="P19">
        <f>SUM(H$17:H19)</f>
        <v>11571</v>
      </c>
      <c r="Q19">
        <f>SUM(I$17:I19)</f>
        <v>11307</v>
      </c>
      <c r="R19">
        <f t="shared" si="10"/>
        <v>10899</v>
      </c>
      <c r="T19" t="s">
        <v>10</v>
      </c>
      <c r="U19">
        <f t="shared" si="11"/>
        <v>570</v>
      </c>
      <c r="V19">
        <f t="shared" si="11"/>
        <v>1013</v>
      </c>
      <c r="W19">
        <f t="shared" si="11"/>
        <v>-631</v>
      </c>
      <c r="X19">
        <f t="shared" si="11"/>
        <v>0</v>
      </c>
      <c r="Y19">
        <f t="shared" si="11"/>
        <v>-120</v>
      </c>
      <c r="Z19">
        <f t="shared" si="11"/>
        <v>672</v>
      </c>
      <c r="AA19">
        <f t="shared" si="11"/>
        <v>408</v>
      </c>
    </row>
    <row r="20" spans="2:27" x14ac:dyDescent="0.25">
      <c r="B20" t="s">
        <v>11</v>
      </c>
      <c r="C20">
        <v>3457</v>
      </c>
      <c r="D20">
        <v>3771</v>
      </c>
      <c r="E20">
        <v>3249</v>
      </c>
      <c r="F20">
        <v>3461</v>
      </c>
      <c r="G20">
        <v>3327</v>
      </c>
      <c r="H20">
        <v>3429</v>
      </c>
      <c r="I20">
        <v>3361</v>
      </c>
      <c r="K20">
        <f>SUM(C$17:C20)</f>
        <v>14926</v>
      </c>
      <c r="L20">
        <f>SUM(D$17:D20)</f>
        <v>15683</v>
      </c>
      <c r="M20">
        <f>SUM(E$17:E20)</f>
        <v>13517</v>
      </c>
      <c r="N20">
        <f>SUM(F$17:F20)</f>
        <v>14360</v>
      </c>
      <c r="O20">
        <f>SUM(G$17:G20)</f>
        <v>14106</v>
      </c>
      <c r="P20">
        <f>SUM(H$17:H20)</f>
        <v>15000</v>
      </c>
      <c r="Q20">
        <f>SUM(I$17:I20)</f>
        <v>14668</v>
      </c>
      <c r="R20">
        <f t="shared" si="10"/>
        <v>14360</v>
      </c>
      <c r="T20" t="s">
        <v>11</v>
      </c>
      <c r="U20">
        <f t="shared" si="11"/>
        <v>566</v>
      </c>
      <c r="V20">
        <f t="shared" si="11"/>
        <v>1323</v>
      </c>
      <c r="W20">
        <f t="shared" si="11"/>
        <v>-843</v>
      </c>
      <c r="X20">
        <f t="shared" si="11"/>
        <v>0</v>
      </c>
      <c r="Y20">
        <f t="shared" si="11"/>
        <v>-254</v>
      </c>
      <c r="Z20">
        <f t="shared" si="11"/>
        <v>640</v>
      </c>
      <c r="AA20">
        <f t="shared" si="11"/>
        <v>308</v>
      </c>
    </row>
    <row r="21" spans="2:27" x14ac:dyDescent="0.25">
      <c r="B21" t="s">
        <v>12</v>
      </c>
      <c r="D21">
        <v>3567</v>
      </c>
      <c r="E21">
        <v>3180</v>
      </c>
      <c r="F21">
        <v>3163</v>
      </c>
      <c r="G21">
        <v>3317</v>
      </c>
      <c r="H21">
        <v>3235</v>
      </c>
      <c r="I21">
        <v>3197</v>
      </c>
      <c r="L21">
        <f>SUM(D$17:D21)</f>
        <v>19250</v>
      </c>
      <c r="M21">
        <f>SUM(E$17:E21)</f>
        <v>16697</v>
      </c>
      <c r="N21">
        <f>SUM(F$17:F21)</f>
        <v>17523</v>
      </c>
      <c r="O21">
        <f>SUM(G$17:G21)</f>
        <v>17423</v>
      </c>
      <c r="P21">
        <f>SUM(H$17:H21)</f>
        <v>18235</v>
      </c>
      <c r="Q21">
        <f>SUM(I$17:I21)</f>
        <v>17865</v>
      </c>
      <c r="R21">
        <f t="shared" si="10"/>
        <v>17523</v>
      </c>
      <c r="T21" t="s">
        <v>12</v>
      </c>
      <c r="V21">
        <f t="shared" si="11"/>
        <v>1727</v>
      </c>
      <c r="W21">
        <f t="shared" si="11"/>
        <v>-826</v>
      </c>
      <c r="X21">
        <f t="shared" si="11"/>
        <v>0</v>
      </c>
      <c r="Y21">
        <f t="shared" si="11"/>
        <v>-100</v>
      </c>
      <c r="Z21">
        <f t="shared" si="11"/>
        <v>712</v>
      </c>
      <c r="AA21">
        <f t="shared" si="11"/>
        <v>342</v>
      </c>
    </row>
    <row r="22" spans="2:27" x14ac:dyDescent="0.25">
      <c r="B22" t="s">
        <v>13</v>
      </c>
      <c r="D22">
        <v>3556</v>
      </c>
      <c r="E22">
        <v>3044</v>
      </c>
      <c r="F22">
        <v>3014</v>
      </c>
      <c r="G22">
        <v>3143</v>
      </c>
      <c r="H22">
        <v>3040</v>
      </c>
      <c r="I22">
        <v>3130</v>
      </c>
      <c r="L22">
        <f>SUM(D$17:D22)</f>
        <v>22806</v>
      </c>
      <c r="M22">
        <f>SUM(E$17:E22)</f>
        <v>19741</v>
      </c>
      <c r="N22">
        <f>SUM(F$17:F22)</f>
        <v>20537</v>
      </c>
      <c r="O22">
        <f>SUM(G$17:G22)</f>
        <v>20566</v>
      </c>
      <c r="P22">
        <f>SUM(H$17:H22)</f>
        <v>21275</v>
      </c>
      <c r="Q22">
        <f>SUM(I$17:I22)</f>
        <v>20995</v>
      </c>
      <c r="R22">
        <f t="shared" si="10"/>
        <v>20566</v>
      </c>
      <c r="T22" t="s">
        <v>13</v>
      </c>
      <c r="V22">
        <f t="shared" si="11"/>
        <v>2240</v>
      </c>
      <c r="W22">
        <f t="shared" si="11"/>
        <v>-825</v>
      </c>
      <c r="X22">
        <f t="shared" si="11"/>
        <v>-29</v>
      </c>
      <c r="Y22">
        <f t="shared" si="11"/>
        <v>0</v>
      </c>
      <c r="Z22">
        <f t="shared" si="11"/>
        <v>709</v>
      </c>
      <c r="AA22">
        <f t="shared" si="11"/>
        <v>429</v>
      </c>
    </row>
    <row r="23" spans="2:27" x14ac:dyDescent="0.25">
      <c r="B23" t="s">
        <v>14</v>
      </c>
      <c r="D23">
        <v>3737</v>
      </c>
      <c r="E23">
        <v>3294</v>
      </c>
      <c r="F23">
        <v>3194</v>
      </c>
      <c r="G23">
        <v>3238</v>
      </c>
      <c r="H23">
        <v>3315</v>
      </c>
      <c r="I23">
        <v>3261</v>
      </c>
      <c r="L23">
        <f>SUM(D$17:D23)</f>
        <v>26543</v>
      </c>
      <c r="M23">
        <f>SUM(E$17:E23)</f>
        <v>23035</v>
      </c>
      <c r="N23">
        <f>SUM(F$17:F23)</f>
        <v>23731</v>
      </c>
      <c r="O23">
        <f>SUM(G$17:G23)</f>
        <v>23804</v>
      </c>
      <c r="P23">
        <f>SUM(H$17:H23)</f>
        <v>24590</v>
      </c>
      <c r="Q23">
        <f>SUM(I$17:I23)</f>
        <v>24256</v>
      </c>
      <c r="R23">
        <f t="shared" si="10"/>
        <v>23804</v>
      </c>
      <c r="T23" t="s">
        <v>14</v>
      </c>
      <c r="V23">
        <f t="shared" si="11"/>
        <v>2739</v>
      </c>
      <c r="W23">
        <f t="shared" si="11"/>
        <v>-769</v>
      </c>
      <c r="X23">
        <f t="shared" si="11"/>
        <v>-73</v>
      </c>
      <c r="Y23">
        <f t="shared" si="11"/>
        <v>0</v>
      </c>
      <c r="Z23">
        <f t="shared" si="11"/>
        <v>786</v>
      </c>
      <c r="AA23">
        <f t="shared" si="11"/>
        <v>452</v>
      </c>
    </row>
    <row r="24" spans="2:27" x14ac:dyDescent="0.25">
      <c r="B24" t="s">
        <v>15</v>
      </c>
      <c r="D24">
        <v>3538</v>
      </c>
      <c r="E24">
        <v>3436</v>
      </c>
      <c r="F24">
        <v>3247</v>
      </c>
      <c r="G24">
        <v>3218</v>
      </c>
      <c r="H24">
        <v>3135</v>
      </c>
      <c r="I24">
        <v>3178</v>
      </c>
      <c r="L24">
        <f>SUM(D$17:D24)</f>
        <v>30081</v>
      </c>
      <c r="M24">
        <f>SUM(E$17:E24)</f>
        <v>26471</v>
      </c>
      <c r="N24">
        <f>SUM(F$17:F24)</f>
        <v>26978</v>
      </c>
      <c r="O24">
        <f>SUM(G$17:G24)</f>
        <v>27022</v>
      </c>
      <c r="P24">
        <f>SUM(H$17:H24)</f>
        <v>27725</v>
      </c>
      <c r="Q24">
        <f>SUM(I$17:I24)</f>
        <v>27434</v>
      </c>
      <c r="R24">
        <f t="shared" si="10"/>
        <v>27022</v>
      </c>
      <c r="T24" t="s">
        <v>15</v>
      </c>
      <c r="V24">
        <f t="shared" si="11"/>
        <v>3059</v>
      </c>
      <c r="W24">
        <f t="shared" si="11"/>
        <v>-551</v>
      </c>
      <c r="X24">
        <f t="shared" si="11"/>
        <v>-44</v>
      </c>
      <c r="Y24">
        <f t="shared" si="11"/>
        <v>0</v>
      </c>
      <c r="Z24">
        <f t="shared" si="11"/>
        <v>703</v>
      </c>
      <c r="AA24">
        <f t="shared" si="11"/>
        <v>412</v>
      </c>
    </row>
    <row r="25" spans="2:27" x14ac:dyDescent="0.25">
      <c r="B25" t="s">
        <v>16</v>
      </c>
      <c r="D25">
        <v>3508</v>
      </c>
      <c r="E25">
        <v>3450</v>
      </c>
      <c r="F25">
        <v>3226</v>
      </c>
      <c r="G25">
        <v>3199</v>
      </c>
      <c r="H25">
        <v>3039</v>
      </c>
      <c r="I25">
        <v>3013</v>
      </c>
      <c r="L25">
        <f>SUM(D$17:D25)</f>
        <v>33589</v>
      </c>
      <c r="M25">
        <f>SUM(E$17:E25)</f>
        <v>29921</v>
      </c>
      <c r="N25">
        <f>SUM(F$17:F25)</f>
        <v>30204</v>
      </c>
      <c r="O25">
        <f>SUM(G$17:G25)</f>
        <v>30221</v>
      </c>
      <c r="P25">
        <f>SUM(H$17:H25)</f>
        <v>30764</v>
      </c>
      <c r="Q25">
        <f>SUM(I$17:I25)</f>
        <v>30447</v>
      </c>
      <c r="R25">
        <f t="shared" si="10"/>
        <v>30221</v>
      </c>
      <c r="T25" t="s">
        <v>16</v>
      </c>
      <c r="V25">
        <f t="shared" si="11"/>
        <v>3368</v>
      </c>
      <c r="W25">
        <f t="shared" si="11"/>
        <v>-300</v>
      </c>
      <c r="X25">
        <f t="shared" si="11"/>
        <v>-17</v>
      </c>
      <c r="Y25">
        <f t="shared" si="11"/>
        <v>0</v>
      </c>
      <c r="Z25">
        <f t="shared" si="11"/>
        <v>543</v>
      </c>
      <c r="AA25">
        <f t="shared" si="11"/>
        <v>226</v>
      </c>
    </row>
    <row r="26" spans="2:27" x14ac:dyDescent="0.25">
      <c r="B26" t="s">
        <v>17</v>
      </c>
      <c r="D26">
        <v>3745</v>
      </c>
      <c r="E26">
        <v>3718</v>
      </c>
      <c r="F26">
        <v>3383</v>
      </c>
      <c r="G26">
        <v>3428</v>
      </c>
      <c r="H26">
        <v>3211</v>
      </c>
      <c r="I26">
        <v>3313</v>
      </c>
      <c r="L26">
        <f>SUM(D$17:D26)</f>
        <v>37334</v>
      </c>
      <c r="M26">
        <f>SUM(E$17:E26)</f>
        <v>33639</v>
      </c>
      <c r="N26">
        <f>SUM(F$17:F26)</f>
        <v>33587</v>
      </c>
      <c r="O26">
        <f>SUM(G$17:G26)</f>
        <v>33649</v>
      </c>
      <c r="P26">
        <f>SUM(H$17:H26)</f>
        <v>33975</v>
      </c>
      <c r="Q26">
        <f>SUM(I$17:I26)</f>
        <v>33760</v>
      </c>
      <c r="R26">
        <f t="shared" si="10"/>
        <v>33649</v>
      </c>
      <c r="T26" t="s">
        <v>17</v>
      </c>
      <c r="V26">
        <f t="shared" si="11"/>
        <v>3685</v>
      </c>
      <c r="W26">
        <f t="shared" si="11"/>
        <v>-10</v>
      </c>
      <c r="X26">
        <f t="shared" si="11"/>
        <v>-62</v>
      </c>
      <c r="Y26">
        <f t="shared" si="11"/>
        <v>0</v>
      </c>
      <c r="Z26">
        <f t="shared" si="11"/>
        <v>326</v>
      </c>
      <c r="AA26">
        <f t="shared" si="11"/>
        <v>111</v>
      </c>
    </row>
    <row r="27" spans="2:27" x14ac:dyDescent="0.25">
      <c r="B27" t="s">
        <v>18</v>
      </c>
      <c r="D27">
        <v>3787</v>
      </c>
      <c r="E27">
        <v>4025</v>
      </c>
      <c r="F27">
        <v>3373</v>
      </c>
      <c r="G27">
        <v>3410</v>
      </c>
      <c r="H27">
        <v>3255</v>
      </c>
      <c r="I27">
        <v>3232</v>
      </c>
      <c r="L27">
        <f>SUM(D$17:D27)</f>
        <v>41121</v>
      </c>
      <c r="M27">
        <f>SUM(E$17:E27)</f>
        <v>37664</v>
      </c>
      <c r="N27">
        <f>SUM(F$17:F27)</f>
        <v>36960</v>
      </c>
      <c r="O27">
        <f>SUM(G$17:G27)</f>
        <v>37059</v>
      </c>
      <c r="P27">
        <f>SUM(H$17:H27)</f>
        <v>37230</v>
      </c>
      <c r="Q27">
        <f>SUM(I$17:I27)</f>
        <v>36992</v>
      </c>
      <c r="R27">
        <f t="shared" si="10"/>
        <v>37059</v>
      </c>
      <c r="T27" t="s">
        <v>18</v>
      </c>
      <c r="V27">
        <f t="shared" si="11"/>
        <v>4062</v>
      </c>
      <c r="W27">
        <f t="shared" si="11"/>
        <v>605</v>
      </c>
      <c r="X27">
        <f t="shared" si="11"/>
        <v>-99</v>
      </c>
      <c r="Y27">
        <f t="shared" si="11"/>
        <v>0</v>
      </c>
      <c r="Z27">
        <f t="shared" si="11"/>
        <v>171</v>
      </c>
      <c r="AA27">
        <f t="shared" si="11"/>
        <v>-67</v>
      </c>
    </row>
    <row r="28" spans="2:27" x14ac:dyDescent="0.25">
      <c r="B28" t="s">
        <v>19</v>
      </c>
      <c r="D28">
        <v>4533</v>
      </c>
      <c r="E28">
        <v>4317</v>
      </c>
      <c r="F28">
        <v>3637</v>
      </c>
      <c r="G28">
        <v>3567</v>
      </c>
      <c r="H28">
        <v>3627</v>
      </c>
      <c r="I28">
        <v>3793</v>
      </c>
      <c r="L28">
        <f>SUM(D$17:D28)</f>
        <v>45654</v>
      </c>
      <c r="M28">
        <f>SUM(E$17:E28)</f>
        <v>41981</v>
      </c>
      <c r="N28">
        <f>SUM(F$17:F28)</f>
        <v>40597</v>
      </c>
      <c r="O28">
        <f>SUM(G$17:G28)</f>
        <v>40626</v>
      </c>
      <c r="P28">
        <f>SUM(H$17:H28)</f>
        <v>40857</v>
      </c>
      <c r="Q28">
        <f>SUM(I$17:I28)</f>
        <v>40785</v>
      </c>
      <c r="R28">
        <f t="shared" si="10"/>
        <v>40785</v>
      </c>
      <c r="T28" t="s">
        <v>19</v>
      </c>
      <c r="V28">
        <f t="shared" si="11"/>
        <v>4869</v>
      </c>
      <c r="W28">
        <f t="shared" si="11"/>
        <v>1196</v>
      </c>
      <c r="X28">
        <f t="shared" si="11"/>
        <v>-188</v>
      </c>
      <c r="Y28">
        <f t="shared" si="11"/>
        <v>-159</v>
      </c>
      <c r="Z28">
        <f t="shared" si="11"/>
        <v>72</v>
      </c>
      <c r="AA28">
        <f t="shared" si="11"/>
        <v>0</v>
      </c>
    </row>
    <row r="30" spans="2:27" x14ac:dyDescent="0.25">
      <c r="P30" s="2"/>
      <c r="Q30" s="2"/>
      <c r="R30" s="2"/>
    </row>
    <row r="31" spans="2:27" x14ac:dyDescent="0.25">
      <c r="S31" s="3" t="s">
        <v>24</v>
      </c>
    </row>
    <row r="36" spans="19:22" x14ac:dyDescent="0.25">
      <c r="S36" s="6"/>
      <c r="T36" s="8"/>
      <c r="U36" s="8"/>
      <c r="V36" s="8"/>
    </row>
    <row r="37" spans="19:22" x14ac:dyDescent="0.25">
      <c r="S37" s="6"/>
      <c r="T37" s="8"/>
      <c r="U37" s="8"/>
      <c r="V37" s="8"/>
    </row>
    <row r="38" spans="19:22" x14ac:dyDescent="0.25">
      <c r="S38" s="6"/>
      <c r="T38" s="8"/>
      <c r="U38" s="8"/>
      <c r="V38" s="8"/>
    </row>
    <row r="39" spans="19:22" x14ac:dyDescent="0.25">
      <c r="S39" s="6"/>
      <c r="T39" s="8"/>
      <c r="U39" s="8"/>
      <c r="V39" s="8"/>
    </row>
    <row r="40" spans="19:22" x14ac:dyDescent="0.25">
      <c r="S40" s="6"/>
      <c r="T40" s="8"/>
      <c r="U40" s="8"/>
      <c r="V40" s="8"/>
    </row>
    <row r="41" spans="19:22" x14ac:dyDescent="0.25">
      <c r="S41" s="6"/>
      <c r="T41" s="8"/>
      <c r="U41" s="8"/>
      <c r="V41" s="8"/>
    </row>
    <row r="42" spans="19:22" x14ac:dyDescent="0.25">
      <c r="S42" s="6"/>
      <c r="T42" s="8"/>
      <c r="U42" s="8"/>
      <c r="V42" s="8"/>
    </row>
    <row r="43" spans="19:22" x14ac:dyDescent="0.25">
      <c r="S43" s="6"/>
      <c r="T43" s="8"/>
      <c r="U43" s="8"/>
      <c r="V43" s="8"/>
    </row>
    <row r="44" spans="19:22" x14ac:dyDescent="0.25">
      <c r="S44" s="6"/>
      <c r="T44" s="8"/>
      <c r="U44" s="8"/>
      <c r="V44" s="8"/>
    </row>
    <row r="45" spans="19:22" x14ac:dyDescent="0.25">
      <c r="S45" s="6"/>
      <c r="T45" s="8"/>
      <c r="U45" s="8"/>
      <c r="V45" s="8"/>
    </row>
    <row r="46" spans="19:22" x14ac:dyDescent="0.25">
      <c r="S46" s="6"/>
      <c r="T46" s="8"/>
      <c r="U46" s="8"/>
      <c r="V46" s="8"/>
    </row>
    <row r="47" spans="19:22" x14ac:dyDescent="0.25">
      <c r="S47" s="6"/>
      <c r="T47" s="8"/>
      <c r="U47" s="8"/>
      <c r="V47" s="8"/>
    </row>
  </sheetData>
  <hyperlinks>
    <hyperlink ref="A1" location="home!A1" display="home" xr:uid="{3D552CDC-12C6-4484-9F8D-594AE9956FCF}"/>
    <hyperlink ref="S31" r:id="rId1" xr:uid="{E878473F-3227-44C9-A0C6-6A5B117471D6}"/>
  </hyperlinks>
  <pageMargins left="0.7" right="0.7" top="0.78740157499999996" bottom="0.78740157499999996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F54A-C7EA-47FF-B1F3-F37966D0D9EA}">
  <dimension ref="A1:AD32"/>
  <sheetViews>
    <sheetView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15437</v>
      </c>
      <c r="D2">
        <v>15095</v>
      </c>
      <c r="E2">
        <v>14518</v>
      </c>
      <c r="F2">
        <v>15353</v>
      </c>
      <c r="G2">
        <v>15522</v>
      </c>
      <c r="H2">
        <v>16036</v>
      </c>
      <c r="I2">
        <v>15645</v>
      </c>
      <c r="K2">
        <f>SUM(C$2:C2)</f>
        <v>15437</v>
      </c>
      <c r="L2">
        <f>SUM(D$2:D2)</f>
        <v>15095</v>
      </c>
      <c r="M2">
        <f>SUM(E$2:E2)</f>
        <v>14518</v>
      </c>
      <c r="N2">
        <f>SUM(F$2:F2)</f>
        <v>15353</v>
      </c>
      <c r="O2">
        <f>SUM(G$2:G2)</f>
        <v>15522</v>
      </c>
      <c r="P2">
        <f>SUM(H$2:H2)</f>
        <v>16036</v>
      </c>
      <c r="Q2">
        <f>SUM(I$2:I2)</f>
        <v>15645</v>
      </c>
      <c r="R2">
        <f>MEDIAN(M2:Q2)</f>
        <v>15522</v>
      </c>
      <c r="T2" t="s">
        <v>8</v>
      </c>
      <c r="U2">
        <f t="shared" ref="U2:V13" si="0">K2-$R2</f>
        <v>-85</v>
      </c>
      <c r="V2">
        <f t="shared" si="0"/>
        <v>-427</v>
      </c>
      <c r="W2">
        <f t="shared" ref="W2:W11" si="1">M2-$R2</f>
        <v>-1004</v>
      </c>
      <c r="X2">
        <f t="shared" ref="X2:X11" si="2">N2-$R2</f>
        <v>-169</v>
      </c>
      <c r="Y2">
        <f t="shared" ref="Y2:Y11" si="3">O2-$R2</f>
        <v>0</v>
      </c>
      <c r="Z2">
        <f t="shared" ref="Z2:Z11" si="4">P2-$R2</f>
        <v>514</v>
      </c>
      <c r="AA2">
        <f t="shared" ref="AA2:AA11" si="5">Q2-$R2</f>
        <v>123</v>
      </c>
      <c r="AC2">
        <f>MEDIAN($E2:$I2)</f>
        <v>15522</v>
      </c>
      <c r="AD2">
        <f>MEDIAN(F2:I2)</f>
        <v>15583.5</v>
      </c>
    </row>
    <row r="3" spans="1:30" x14ac:dyDescent="0.25">
      <c r="B3" t="s">
        <v>9</v>
      </c>
      <c r="C3">
        <v>13522</v>
      </c>
      <c r="D3">
        <v>13455</v>
      </c>
      <c r="E3">
        <v>13680</v>
      </c>
      <c r="F3">
        <v>13813</v>
      </c>
      <c r="G3">
        <v>13433</v>
      </c>
      <c r="H3">
        <v>13847</v>
      </c>
      <c r="I3">
        <v>13824</v>
      </c>
      <c r="K3">
        <f>SUM(C$2:C3)</f>
        <v>28959</v>
      </c>
      <c r="L3">
        <f>SUM(D$2:D3)</f>
        <v>28550</v>
      </c>
      <c r="M3">
        <f>SUM(E$2:E3)</f>
        <v>28198</v>
      </c>
      <c r="N3">
        <f>SUM(F$2:F3)</f>
        <v>29166</v>
      </c>
      <c r="O3">
        <f>SUM(G$2:G3)</f>
        <v>28955</v>
      </c>
      <c r="P3">
        <f>SUM(H$2:H3)</f>
        <v>29883</v>
      </c>
      <c r="Q3">
        <f>SUM(I$2:I3)</f>
        <v>29469</v>
      </c>
      <c r="R3">
        <f t="shared" ref="R3:R13" si="6">MEDIAN(M3:Q3)</f>
        <v>29166</v>
      </c>
      <c r="T3" t="s">
        <v>9</v>
      </c>
      <c r="U3">
        <f t="shared" si="0"/>
        <v>-207</v>
      </c>
      <c r="V3">
        <f t="shared" si="0"/>
        <v>-616</v>
      </c>
      <c r="W3">
        <f t="shared" si="1"/>
        <v>-968</v>
      </c>
      <c r="X3">
        <f t="shared" si="2"/>
        <v>0</v>
      </c>
      <c r="Y3">
        <f t="shared" si="3"/>
        <v>-211</v>
      </c>
      <c r="Z3">
        <f t="shared" si="4"/>
        <v>717</v>
      </c>
      <c r="AA3">
        <f t="shared" si="5"/>
        <v>303</v>
      </c>
      <c r="AC3">
        <f t="shared" ref="AC3:AC13" si="7">MEDIAN($E3:$I3)</f>
        <v>13813</v>
      </c>
      <c r="AD3">
        <f t="shared" ref="AD3:AD13" si="8">MEDIAN(F3:I3)</f>
        <v>13818.5</v>
      </c>
    </row>
    <row r="4" spans="1:30" x14ac:dyDescent="0.25">
      <c r="B4" t="s">
        <v>10</v>
      </c>
      <c r="C4">
        <v>14385</v>
      </c>
      <c r="D4">
        <v>15267</v>
      </c>
      <c r="E4">
        <v>15798</v>
      </c>
      <c r="F4">
        <v>14709</v>
      </c>
      <c r="G4">
        <v>14885</v>
      </c>
      <c r="H4">
        <v>15076</v>
      </c>
      <c r="I4">
        <v>15142</v>
      </c>
      <c r="K4">
        <f>SUM(C$2:C4)</f>
        <v>43344</v>
      </c>
      <c r="L4">
        <f>SUM(D$2:D4)</f>
        <v>43817</v>
      </c>
      <c r="M4">
        <f>SUM(E$2:E4)</f>
        <v>43996</v>
      </c>
      <c r="N4">
        <f>SUM(F$2:F4)</f>
        <v>43875</v>
      </c>
      <c r="O4">
        <f>SUM(G$2:G4)</f>
        <v>43840</v>
      </c>
      <c r="P4">
        <f>SUM(H$2:H4)</f>
        <v>44959</v>
      </c>
      <c r="Q4">
        <f>SUM(I$2:I4)</f>
        <v>44611</v>
      </c>
      <c r="R4">
        <f t="shared" si="6"/>
        <v>43996</v>
      </c>
      <c r="T4" t="s">
        <v>10</v>
      </c>
      <c r="U4">
        <f t="shared" si="0"/>
        <v>-652</v>
      </c>
      <c r="V4">
        <f t="shared" si="0"/>
        <v>-179</v>
      </c>
      <c r="W4">
        <f t="shared" si="1"/>
        <v>0</v>
      </c>
      <c r="X4">
        <f t="shared" si="2"/>
        <v>-121</v>
      </c>
      <c r="Y4">
        <f t="shared" si="3"/>
        <v>-156</v>
      </c>
      <c r="Z4">
        <f t="shared" si="4"/>
        <v>963</v>
      </c>
      <c r="AA4">
        <f t="shared" si="5"/>
        <v>615</v>
      </c>
      <c r="AC4">
        <f t="shared" si="7"/>
        <v>15076</v>
      </c>
      <c r="AD4">
        <f t="shared" si="8"/>
        <v>14980.5</v>
      </c>
    </row>
    <row r="5" spans="1:30" x14ac:dyDescent="0.25">
      <c r="B5" t="s">
        <v>11</v>
      </c>
      <c r="D5">
        <v>14222</v>
      </c>
      <c r="E5">
        <v>14917</v>
      </c>
      <c r="F5">
        <v>14111</v>
      </c>
      <c r="G5">
        <v>14370</v>
      </c>
      <c r="H5">
        <v>14241</v>
      </c>
      <c r="I5">
        <v>13942</v>
      </c>
      <c r="L5">
        <f>SUM(D$2:D5)</f>
        <v>58039</v>
      </c>
      <c r="M5">
        <f>SUM(E$2:E5)</f>
        <v>58913</v>
      </c>
      <c r="N5">
        <f>SUM(F$2:F5)</f>
        <v>57986</v>
      </c>
      <c r="O5">
        <f>SUM(G$2:G5)</f>
        <v>58210</v>
      </c>
      <c r="P5">
        <f>SUM(H$2:H5)</f>
        <v>59200</v>
      </c>
      <c r="Q5">
        <f>SUM(I$2:I5)</f>
        <v>58553</v>
      </c>
      <c r="R5">
        <f t="shared" si="6"/>
        <v>58553</v>
      </c>
      <c r="T5" t="s">
        <v>11</v>
      </c>
      <c r="V5">
        <f t="shared" si="0"/>
        <v>-514</v>
      </c>
      <c r="W5">
        <f t="shared" si="1"/>
        <v>360</v>
      </c>
      <c r="X5">
        <f t="shared" si="2"/>
        <v>-567</v>
      </c>
      <c r="Y5">
        <f t="shared" si="3"/>
        <v>-343</v>
      </c>
      <c r="Z5">
        <f t="shared" si="4"/>
        <v>647</v>
      </c>
      <c r="AA5">
        <f t="shared" si="5"/>
        <v>0</v>
      </c>
      <c r="AC5">
        <f t="shared" si="7"/>
        <v>14241</v>
      </c>
      <c r="AD5">
        <f t="shared" si="8"/>
        <v>14176</v>
      </c>
    </row>
    <row r="6" spans="1:30" x14ac:dyDescent="0.25">
      <c r="B6" t="s">
        <v>12</v>
      </c>
      <c r="D6">
        <v>14709</v>
      </c>
      <c r="E6">
        <v>15053</v>
      </c>
      <c r="F6">
        <v>14364</v>
      </c>
      <c r="G6">
        <v>14990</v>
      </c>
      <c r="H6">
        <v>14655</v>
      </c>
      <c r="I6">
        <v>14606</v>
      </c>
      <c r="L6">
        <f>SUM(D$2:D6)</f>
        <v>72748</v>
      </c>
      <c r="M6">
        <f>SUM(E$2:E6)</f>
        <v>73966</v>
      </c>
      <c r="N6">
        <f>SUM(F$2:F6)</f>
        <v>72350</v>
      </c>
      <c r="O6">
        <f>SUM(G$2:G6)</f>
        <v>73200</v>
      </c>
      <c r="P6">
        <f>SUM(H$2:H6)</f>
        <v>73855</v>
      </c>
      <c r="Q6">
        <f>SUM(I$2:I6)</f>
        <v>73159</v>
      </c>
      <c r="R6">
        <f t="shared" si="6"/>
        <v>73200</v>
      </c>
      <c r="T6" t="s">
        <v>12</v>
      </c>
      <c r="V6">
        <f t="shared" si="0"/>
        <v>-452</v>
      </c>
      <c r="W6">
        <f t="shared" si="1"/>
        <v>766</v>
      </c>
      <c r="X6">
        <f t="shared" si="2"/>
        <v>-850</v>
      </c>
      <c r="Y6">
        <f t="shared" si="3"/>
        <v>0</v>
      </c>
      <c r="Z6">
        <f t="shared" si="4"/>
        <v>655</v>
      </c>
      <c r="AA6">
        <f t="shared" si="5"/>
        <v>-41</v>
      </c>
      <c r="AC6">
        <f t="shared" si="7"/>
        <v>14655</v>
      </c>
      <c r="AD6">
        <f t="shared" si="8"/>
        <v>14630.5</v>
      </c>
    </row>
    <row r="7" spans="1:30" x14ac:dyDescent="0.25">
      <c r="B7" t="s">
        <v>13</v>
      </c>
      <c r="D7">
        <v>14822</v>
      </c>
      <c r="E7">
        <v>14884</v>
      </c>
      <c r="F7">
        <v>14550</v>
      </c>
      <c r="G7">
        <v>14404</v>
      </c>
      <c r="H7">
        <v>14528</v>
      </c>
      <c r="I7">
        <v>14830</v>
      </c>
      <c r="L7">
        <f>SUM(D$2:D7)</f>
        <v>87570</v>
      </c>
      <c r="M7">
        <f>SUM(E$2:E7)</f>
        <v>88850</v>
      </c>
      <c r="N7">
        <f>SUM(F$2:F7)</f>
        <v>86900</v>
      </c>
      <c r="O7">
        <f>SUM(G$2:G7)</f>
        <v>87604</v>
      </c>
      <c r="P7">
        <f>SUM(H$2:H7)</f>
        <v>88383</v>
      </c>
      <c r="Q7">
        <f>SUM(I$2:I7)</f>
        <v>87989</v>
      </c>
      <c r="R7">
        <f t="shared" si="6"/>
        <v>87989</v>
      </c>
      <c r="T7" t="s">
        <v>13</v>
      </c>
      <c r="V7">
        <f t="shared" si="0"/>
        <v>-419</v>
      </c>
      <c r="W7">
        <f t="shared" si="1"/>
        <v>861</v>
      </c>
      <c r="X7">
        <f t="shared" si="2"/>
        <v>-1089</v>
      </c>
      <c r="Y7">
        <f t="shared" si="3"/>
        <v>-385</v>
      </c>
      <c r="Z7">
        <f t="shared" si="4"/>
        <v>394</v>
      </c>
      <c r="AA7">
        <f t="shared" si="5"/>
        <v>0</v>
      </c>
      <c r="AC7">
        <f t="shared" si="7"/>
        <v>14550</v>
      </c>
      <c r="AD7">
        <f t="shared" si="8"/>
        <v>14539</v>
      </c>
    </row>
    <row r="8" spans="1:30" x14ac:dyDescent="0.25">
      <c r="B8" t="s">
        <v>14</v>
      </c>
      <c r="D8">
        <v>15649</v>
      </c>
      <c r="E8">
        <v>15883</v>
      </c>
      <c r="F8">
        <v>15046</v>
      </c>
      <c r="G8">
        <v>15669</v>
      </c>
      <c r="H8">
        <v>16086</v>
      </c>
      <c r="I8">
        <v>15710</v>
      </c>
      <c r="L8">
        <f>SUM(D$2:D8)</f>
        <v>103219</v>
      </c>
      <c r="M8">
        <f>SUM(E$2:E8)</f>
        <v>104733</v>
      </c>
      <c r="N8">
        <f>SUM(F$2:F8)</f>
        <v>101946</v>
      </c>
      <c r="O8">
        <f>SUM(G$2:G8)</f>
        <v>103273</v>
      </c>
      <c r="P8">
        <f>SUM(H$2:H8)</f>
        <v>104469</v>
      </c>
      <c r="Q8">
        <f>SUM(I$2:I8)</f>
        <v>103699</v>
      </c>
      <c r="R8">
        <f t="shared" si="6"/>
        <v>103699</v>
      </c>
      <c r="T8" t="s">
        <v>14</v>
      </c>
      <c r="V8">
        <f t="shared" si="0"/>
        <v>-480</v>
      </c>
      <c r="W8">
        <f t="shared" si="1"/>
        <v>1034</v>
      </c>
      <c r="X8">
        <f t="shared" si="2"/>
        <v>-1753</v>
      </c>
      <c r="Y8">
        <f t="shared" si="3"/>
        <v>-426</v>
      </c>
      <c r="Z8">
        <f t="shared" si="4"/>
        <v>770</v>
      </c>
      <c r="AA8">
        <f t="shared" si="5"/>
        <v>0</v>
      </c>
      <c r="AC8">
        <f t="shared" si="7"/>
        <v>15710</v>
      </c>
      <c r="AD8">
        <f t="shared" si="8"/>
        <v>15689.5</v>
      </c>
    </row>
    <row r="9" spans="1:30" x14ac:dyDescent="0.25">
      <c r="B9" t="s">
        <v>15</v>
      </c>
      <c r="D9">
        <v>16300</v>
      </c>
      <c r="E9">
        <v>16987</v>
      </c>
      <c r="F9">
        <v>15157</v>
      </c>
      <c r="G9">
        <v>15982</v>
      </c>
      <c r="H9">
        <v>16807</v>
      </c>
      <c r="I9">
        <v>16168</v>
      </c>
      <c r="L9">
        <f>SUM(D$2:D9)</f>
        <v>119519</v>
      </c>
      <c r="M9">
        <f>SUM(E$2:E9)</f>
        <v>121720</v>
      </c>
      <c r="N9">
        <f>SUM(F$2:F9)</f>
        <v>117103</v>
      </c>
      <c r="O9">
        <f>SUM(G$2:G9)</f>
        <v>119255</v>
      </c>
      <c r="P9">
        <f>SUM(H$2:H9)</f>
        <v>121276</v>
      </c>
      <c r="Q9">
        <f>SUM(I$2:I9)</f>
        <v>119867</v>
      </c>
      <c r="R9">
        <f t="shared" si="6"/>
        <v>119867</v>
      </c>
      <c r="T9" t="s">
        <v>15</v>
      </c>
      <c r="V9">
        <f t="shared" si="0"/>
        <v>-348</v>
      </c>
      <c r="W9">
        <f t="shared" si="1"/>
        <v>1853</v>
      </c>
      <c r="X9">
        <f t="shared" si="2"/>
        <v>-2764</v>
      </c>
      <c r="Y9">
        <f t="shared" si="3"/>
        <v>-612</v>
      </c>
      <c r="Z9">
        <f t="shared" si="4"/>
        <v>1409</v>
      </c>
      <c r="AA9">
        <f t="shared" si="5"/>
        <v>0</v>
      </c>
      <c r="AC9">
        <f t="shared" si="7"/>
        <v>16168</v>
      </c>
      <c r="AD9">
        <f t="shared" si="8"/>
        <v>16075</v>
      </c>
    </row>
    <row r="10" spans="1:30" x14ac:dyDescent="0.25">
      <c r="B10" t="s">
        <v>16</v>
      </c>
      <c r="D10">
        <v>15114</v>
      </c>
      <c r="E10">
        <v>16724</v>
      </c>
      <c r="F10">
        <v>15420</v>
      </c>
      <c r="G10">
        <v>15962</v>
      </c>
      <c r="H10">
        <v>15797</v>
      </c>
      <c r="I10">
        <v>15700</v>
      </c>
      <c r="L10">
        <f>SUM(D$2:D10)</f>
        <v>134633</v>
      </c>
      <c r="M10">
        <f>SUM(E$2:E10)</f>
        <v>138444</v>
      </c>
      <c r="N10">
        <f>SUM(F$2:F10)</f>
        <v>132523</v>
      </c>
      <c r="O10">
        <f>SUM(G$2:G10)</f>
        <v>135217</v>
      </c>
      <c r="P10">
        <f>SUM(H$2:H10)</f>
        <v>137073</v>
      </c>
      <c r="Q10">
        <f>SUM(I$2:I10)</f>
        <v>135567</v>
      </c>
      <c r="R10">
        <f t="shared" si="6"/>
        <v>135567</v>
      </c>
      <c r="T10" t="s">
        <v>16</v>
      </c>
      <c r="V10">
        <f t="shared" si="0"/>
        <v>-934</v>
      </c>
      <c r="W10">
        <f t="shared" si="1"/>
        <v>2877</v>
      </c>
      <c r="X10">
        <f t="shared" si="2"/>
        <v>-3044</v>
      </c>
      <c r="Y10">
        <f t="shared" si="3"/>
        <v>-350</v>
      </c>
      <c r="Z10">
        <f t="shared" si="4"/>
        <v>1506</v>
      </c>
      <c r="AA10">
        <f t="shared" si="5"/>
        <v>0</v>
      </c>
      <c r="AC10">
        <f t="shared" si="7"/>
        <v>15797</v>
      </c>
      <c r="AD10">
        <f t="shared" si="8"/>
        <v>15748.5</v>
      </c>
    </row>
    <row r="11" spans="1:30" x14ac:dyDescent="0.25">
      <c r="B11" t="s">
        <v>17</v>
      </c>
      <c r="D11">
        <v>15572</v>
      </c>
      <c r="E11">
        <v>15855</v>
      </c>
      <c r="F11">
        <v>15427</v>
      </c>
      <c r="G11">
        <v>16129</v>
      </c>
      <c r="H11">
        <v>16216</v>
      </c>
      <c r="I11">
        <v>16482</v>
      </c>
      <c r="L11">
        <f>SUM(D$2:D11)</f>
        <v>150205</v>
      </c>
      <c r="M11">
        <f>SUM(E$2:E11)</f>
        <v>154299</v>
      </c>
      <c r="N11">
        <f>SUM(F$2:F11)</f>
        <v>147950</v>
      </c>
      <c r="O11">
        <f>SUM(G$2:G11)</f>
        <v>151346</v>
      </c>
      <c r="P11">
        <f>SUM(H$2:H11)</f>
        <v>153289</v>
      </c>
      <c r="Q11">
        <f>SUM(I$2:I11)</f>
        <v>152049</v>
      </c>
      <c r="R11">
        <f t="shared" si="6"/>
        <v>152049</v>
      </c>
      <c r="T11" t="s">
        <v>17</v>
      </c>
      <c r="V11">
        <f t="shared" si="0"/>
        <v>-1844</v>
      </c>
      <c r="W11">
        <f t="shared" si="1"/>
        <v>2250</v>
      </c>
      <c r="X11">
        <f t="shared" si="2"/>
        <v>-4099</v>
      </c>
      <c r="Y11">
        <f t="shared" si="3"/>
        <v>-703</v>
      </c>
      <c r="Z11">
        <f t="shared" si="4"/>
        <v>1240</v>
      </c>
      <c r="AA11">
        <f t="shared" si="5"/>
        <v>0</v>
      </c>
      <c r="AC11">
        <f t="shared" si="7"/>
        <v>16129</v>
      </c>
      <c r="AD11">
        <f t="shared" si="8"/>
        <v>16172.5</v>
      </c>
    </row>
    <row r="12" spans="1:30" x14ac:dyDescent="0.25">
      <c r="B12" t="s">
        <v>18</v>
      </c>
      <c r="D12">
        <v>15349</v>
      </c>
      <c r="E12">
        <v>14804</v>
      </c>
      <c r="F12">
        <v>14741</v>
      </c>
      <c r="G12">
        <v>15043</v>
      </c>
      <c r="H12">
        <v>15401</v>
      </c>
      <c r="I12">
        <v>15847</v>
      </c>
      <c r="L12">
        <f>SUM(D$2:D12)</f>
        <v>165554</v>
      </c>
      <c r="M12">
        <f>SUM(E$2:E12)</f>
        <v>169103</v>
      </c>
      <c r="N12">
        <f>SUM(F$2:F12)</f>
        <v>162691</v>
      </c>
      <c r="O12">
        <f>SUM(G$2:G12)</f>
        <v>166389</v>
      </c>
      <c r="P12">
        <f>SUM(H$2:H12)</f>
        <v>168690</v>
      </c>
      <c r="Q12">
        <f>SUM(I$2:I12)</f>
        <v>167896</v>
      </c>
      <c r="R12">
        <f t="shared" si="6"/>
        <v>167896</v>
      </c>
      <c r="T12" t="s">
        <v>18</v>
      </c>
      <c r="V12">
        <f t="shared" si="0"/>
        <v>-2342</v>
      </c>
      <c r="W12">
        <f t="shared" ref="W12:AA13" si="9">M12-$R12</f>
        <v>1207</v>
      </c>
      <c r="X12">
        <f t="shared" si="9"/>
        <v>-5205</v>
      </c>
      <c r="Y12">
        <f t="shared" si="9"/>
        <v>-1507</v>
      </c>
      <c r="Z12">
        <f t="shared" si="9"/>
        <v>794</v>
      </c>
      <c r="AA12">
        <f t="shared" si="9"/>
        <v>0</v>
      </c>
      <c r="AC12">
        <f t="shared" si="7"/>
        <v>15043</v>
      </c>
      <c r="AD12">
        <f t="shared" si="8"/>
        <v>15222</v>
      </c>
    </row>
    <row r="13" spans="1:30" x14ac:dyDescent="0.25">
      <c r="B13" t="s">
        <v>19</v>
      </c>
      <c r="D13">
        <v>15715</v>
      </c>
      <c r="E13">
        <v>15953</v>
      </c>
      <c r="F13">
        <v>14616</v>
      </c>
      <c r="G13">
        <v>15627</v>
      </c>
      <c r="H13">
        <v>15680</v>
      </c>
      <c r="I13">
        <v>15752</v>
      </c>
      <c r="L13">
        <f>SUM(D$2:D13)</f>
        <v>181269</v>
      </c>
      <c r="M13">
        <f>SUM(E$2:E13)</f>
        <v>185056</v>
      </c>
      <c r="N13">
        <f>SUM(F$2:F13)</f>
        <v>177307</v>
      </c>
      <c r="O13">
        <f>SUM(G$2:G13)</f>
        <v>182016</v>
      </c>
      <c r="P13">
        <f>SUM(H$2:H13)</f>
        <v>184370</v>
      </c>
      <c r="Q13">
        <f>SUM(I$2:I13)</f>
        <v>183648</v>
      </c>
      <c r="R13">
        <f t="shared" si="6"/>
        <v>183648</v>
      </c>
      <c r="T13" t="s">
        <v>19</v>
      </c>
      <c r="V13">
        <f t="shared" si="0"/>
        <v>-2379</v>
      </c>
      <c r="W13">
        <f t="shared" si="9"/>
        <v>1408</v>
      </c>
      <c r="X13">
        <f t="shared" si="9"/>
        <v>-6341</v>
      </c>
      <c r="Y13">
        <f t="shared" si="9"/>
        <v>-1632</v>
      </c>
      <c r="Z13">
        <f t="shared" si="9"/>
        <v>722</v>
      </c>
      <c r="AA13">
        <f t="shared" si="9"/>
        <v>0</v>
      </c>
      <c r="AC13">
        <f t="shared" si="7"/>
        <v>15680</v>
      </c>
      <c r="AD13">
        <f t="shared" si="8"/>
        <v>15653.5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4780</v>
      </c>
      <c r="D17">
        <v>5727</v>
      </c>
      <c r="E17">
        <v>5506</v>
      </c>
      <c r="F17">
        <v>4609</v>
      </c>
      <c r="G17">
        <v>4846</v>
      </c>
      <c r="H17">
        <v>4526</v>
      </c>
      <c r="I17">
        <v>4934</v>
      </c>
      <c r="K17">
        <f>SUM(C$17:C17)</f>
        <v>4780</v>
      </c>
      <c r="L17">
        <f>SUM(D$17:D17)</f>
        <v>5727</v>
      </c>
      <c r="M17">
        <f>SUM(E$17:E17)</f>
        <v>5506</v>
      </c>
      <c r="N17">
        <f>SUM(F$17:F17)</f>
        <v>4609</v>
      </c>
      <c r="O17">
        <f>SUM(G$17:G17)</f>
        <v>4846</v>
      </c>
      <c r="P17">
        <f>SUM(H$17:H17)</f>
        <v>4526</v>
      </c>
      <c r="Q17">
        <f>SUM(I$17:I17)</f>
        <v>4934</v>
      </c>
      <c r="R17">
        <f t="shared" ref="R17:R28" si="10">MEDIAN(M17:Q17)</f>
        <v>4846</v>
      </c>
      <c r="T17" t="s">
        <v>8</v>
      </c>
      <c r="U17">
        <f t="shared" ref="U17:AA28" si="11">K17-$R17</f>
        <v>-66</v>
      </c>
      <c r="V17">
        <f t="shared" si="11"/>
        <v>881</v>
      </c>
      <c r="W17">
        <f t="shared" si="11"/>
        <v>660</v>
      </c>
      <c r="X17">
        <f t="shared" si="11"/>
        <v>-237</v>
      </c>
      <c r="Y17">
        <f t="shared" si="11"/>
        <v>0</v>
      </c>
      <c r="Z17">
        <f t="shared" si="11"/>
        <v>-320</v>
      </c>
      <c r="AA17">
        <f t="shared" si="11"/>
        <v>88</v>
      </c>
    </row>
    <row r="18" spans="2:27" x14ac:dyDescent="0.25">
      <c r="B18" t="s">
        <v>9</v>
      </c>
      <c r="C18">
        <v>4176</v>
      </c>
      <c r="D18">
        <v>5474</v>
      </c>
      <c r="E18">
        <v>4546</v>
      </c>
      <c r="F18">
        <v>3986</v>
      </c>
      <c r="G18">
        <v>4093</v>
      </c>
      <c r="H18">
        <v>3929</v>
      </c>
      <c r="I18">
        <v>4055</v>
      </c>
      <c r="K18">
        <f>SUM(C$17:C18)</f>
        <v>8956</v>
      </c>
      <c r="L18">
        <f>SUM(D$17:D18)</f>
        <v>11201</v>
      </c>
      <c r="M18">
        <f>SUM(E$17:E18)</f>
        <v>10052</v>
      </c>
      <c r="N18">
        <f>SUM(F$17:F18)</f>
        <v>8595</v>
      </c>
      <c r="O18">
        <f>SUM(G$17:G18)</f>
        <v>8939</v>
      </c>
      <c r="P18">
        <f>SUM(H$17:H18)</f>
        <v>8455</v>
      </c>
      <c r="Q18">
        <f>SUM(I$17:I18)</f>
        <v>8989</v>
      </c>
      <c r="R18">
        <f t="shared" si="10"/>
        <v>8939</v>
      </c>
      <c r="T18" t="s">
        <v>9</v>
      </c>
      <c r="U18">
        <f t="shared" si="11"/>
        <v>17</v>
      </c>
      <c r="V18">
        <f t="shared" si="11"/>
        <v>2262</v>
      </c>
      <c r="W18">
        <f t="shared" si="11"/>
        <v>1113</v>
      </c>
      <c r="X18">
        <f t="shared" si="11"/>
        <v>-344</v>
      </c>
      <c r="Y18">
        <f t="shared" si="11"/>
        <v>0</v>
      </c>
      <c r="Z18">
        <f t="shared" si="11"/>
        <v>-484</v>
      </c>
      <c r="AA18">
        <f t="shared" si="11"/>
        <v>50</v>
      </c>
    </row>
    <row r="19" spans="2:27" x14ac:dyDescent="0.25">
      <c r="B19" t="s">
        <v>10</v>
      </c>
      <c r="C19">
        <v>4343</v>
      </c>
      <c r="D19">
        <v>4653</v>
      </c>
      <c r="E19">
        <v>4495</v>
      </c>
      <c r="F19">
        <v>4209</v>
      </c>
      <c r="G19">
        <v>4340</v>
      </c>
      <c r="H19">
        <v>4002</v>
      </c>
      <c r="I19">
        <v>4095</v>
      </c>
      <c r="K19">
        <f>SUM(C$17:C19)</f>
        <v>13299</v>
      </c>
      <c r="L19">
        <f>SUM(D$17:D19)</f>
        <v>15854</v>
      </c>
      <c r="M19">
        <f>SUM(E$17:E19)</f>
        <v>14547</v>
      </c>
      <c r="N19">
        <f>SUM(F$17:F19)</f>
        <v>12804</v>
      </c>
      <c r="O19">
        <f>SUM(G$17:G19)</f>
        <v>13279</v>
      </c>
      <c r="P19">
        <f>SUM(H$17:H19)</f>
        <v>12457</v>
      </c>
      <c r="Q19">
        <f>SUM(I$17:I19)</f>
        <v>13084</v>
      </c>
      <c r="R19">
        <f t="shared" si="10"/>
        <v>13084</v>
      </c>
      <c r="T19" t="s">
        <v>10</v>
      </c>
      <c r="U19">
        <f t="shared" si="11"/>
        <v>215</v>
      </c>
      <c r="V19">
        <f t="shared" si="11"/>
        <v>2770</v>
      </c>
      <c r="W19">
        <f t="shared" si="11"/>
        <v>1463</v>
      </c>
      <c r="X19">
        <f t="shared" si="11"/>
        <v>-280</v>
      </c>
      <c r="Y19">
        <f t="shared" si="11"/>
        <v>195</v>
      </c>
      <c r="Z19">
        <f t="shared" si="11"/>
        <v>-627</v>
      </c>
      <c r="AA19">
        <f t="shared" si="11"/>
        <v>0</v>
      </c>
    </row>
    <row r="20" spans="2:27" x14ac:dyDescent="0.25">
      <c r="B20" t="s">
        <v>11</v>
      </c>
      <c r="D20">
        <v>4147</v>
      </c>
      <c r="E20">
        <v>4022</v>
      </c>
      <c r="F20">
        <v>3947</v>
      </c>
      <c r="G20">
        <v>3843</v>
      </c>
      <c r="H20">
        <v>3495</v>
      </c>
      <c r="I20">
        <v>3739</v>
      </c>
      <c r="L20">
        <f>SUM(D$17:D20)</f>
        <v>20001</v>
      </c>
      <c r="M20">
        <f>SUM(E$17:E20)</f>
        <v>18569</v>
      </c>
      <c r="N20">
        <f>SUM(F$17:F20)</f>
        <v>16751</v>
      </c>
      <c r="O20">
        <f>SUM(G$17:G20)</f>
        <v>17122</v>
      </c>
      <c r="P20">
        <f>SUM(H$17:H20)</f>
        <v>15952</v>
      </c>
      <c r="Q20">
        <f>SUM(I$17:I20)</f>
        <v>16823</v>
      </c>
      <c r="R20">
        <f t="shared" si="10"/>
        <v>16823</v>
      </c>
      <c r="T20" t="s">
        <v>11</v>
      </c>
      <c r="V20">
        <f t="shared" si="11"/>
        <v>3178</v>
      </c>
      <c r="W20">
        <f t="shared" si="11"/>
        <v>1746</v>
      </c>
      <c r="X20">
        <f t="shared" si="11"/>
        <v>-72</v>
      </c>
      <c r="Y20">
        <f t="shared" si="11"/>
        <v>299</v>
      </c>
      <c r="Z20">
        <f t="shared" si="11"/>
        <v>-871</v>
      </c>
      <c r="AA20">
        <f t="shared" si="11"/>
        <v>0</v>
      </c>
    </row>
    <row r="21" spans="2:27" x14ac:dyDescent="0.25">
      <c r="B21" t="s">
        <v>12</v>
      </c>
      <c r="D21">
        <v>3934</v>
      </c>
      <c r="E21">
        <v>3846</v>
      </c>
      <c r="F21">
        <v>3896</v>
      </c>
      <c r="G21">
        <v>3810</v>
      </c>
      <c r="H21">
        <v>3608</v>
      </c>
      <c r="I21">
        <v>3529</v>
      </c>
      <c r="L21">
        <f>SUM(D$17:D21)</f>
        <v>23935</v>
      </c>
      <c r="M21">
        <f>SUM(E$17:E21)</f>
        <v>22415</v>
      </c>
      <c r="N21">
        <f>SUM(F$17:F21)</f>
        <v>20647</v>
      </c>
      <c r="O21">
        <f>SUM(G$17:G21)</f>
        <v>20932</v>
      </c>
      <c r="P21">
        <f>SUM(H$17:H21)</f>
        <v>19560</v>
      </c>
      <c r="Q21">
        <f>SUM(I$17:I21)</f>
        <v>20352</v>
      </c>
      <c r="R21">
        <f t="shared" si="10"/>
        <v>20647</v>
      </c>
      <c r="T21" t="s">
        <v>12</v>
      </c>
      <c r="V21">
        <f t="shared" si="11"/>
        <v>3288</v>
      </c>
      <c r="W21">
        <f t="shared" si="11"/>
        <v>1768</v>
      </c>
      <c r="X21">
        <f t="shared" si="11"/>
        <v>0</v>
      </c>
      <c r="Y21">
        <f t="shared" si="11"/>
        <v>285</v>
      </c>
      <c r="Z21">
        <f t="shared" si="11"/>
        <v>-1087</v>
      </c>
      <c r="AA21">
        <f t="shared" si="11"/>
        <v>-295</v>
      </c>
    </row>
    <row r="22" spans="2:27" x14ac:dyDescent="0.25">
      <c r="B22" t="s">
        <v>13</v>
      </c>
      <c r="D22">
        <v>3667</v>
      </c>
      <c r="E22">
        <v>3527</v>
      </c>
      <c r="F22">
        <v>3428</v>
      </c>
      <c r="G22">
        <v>3364</v>
      </c>
      <c r="H22">
        <v>3359</v>
      </c>
      <c r="I22">
        <v>3339</v>
      </c>
      <c r="L22">
        <f>SUM(D$17:D22)</f>
        <v>27602</v>
      </c>
      <c r="M22">
        <f>SUM(E$17:E22)</f>
        <v>25942</v>
      </c>
      <c r="N22">
        <f>SUM(F$17:F22)</f>
        <v>24075</v>
      </c>
      <c r="O22">
        <f>SUM(G$17:G22)</f>
        <v>24296</v>
      </c>
      <c r="P22">
        <f>SUM(H$17:H22)</f>
        <v>22919</v>
      </c>
      <c r="Q22">
        <f>SUM(I$17:I22)</f>
        <v>23691</v>
      </c>
      <c r="R22">
        <f t="shared" si="10"/>
        <v>24075</v>
      </c>
      <c r="T22" t="s">
        <v>13</v>
      </c>
      <c r="V22">
        <f t="shared" si="11"/>
        <v>3527</v>
      </c>
      <c r="W22">
        <f t="shared" si="11"/>
        <v>1867</v>
      </c>
      <c r="X22">
        <f t="shared" si="11"/>
        <v>0</v>
      </c>
      <c r="Y22">
        <f t="shared" si="11"/>
        <v>221</v>
      </c>
      <c r="Z22">
        <f t="shared" si="11"/>
        <v>-1156</v>
      </c>
      <c r="AA22">
        <f t="shared" si="11"/>
        <v>-384</v>
      </c>
    </row>
    <row r="23" spans="2:27" x14ac:dyDescent="0.25">
      <c r="B23" t="s">
        <v>14</v>
      </c>
      <c r="D23">
        <v>4222</v>
      </c>
      <c r="E23">
        <v>3746</v>
      </c>
      <c r="F23">
        <v>3711</v>
      </c>
      <c r="G23">
        <v>3477</v>
      </c>
      <c r="H23">
        <v>3519</v>
      </c>
      <c r="I23">
        <v>3437</v>
      </c>
      <c r="L23">
        <f>SUM(D$17:D23)</f>
        <v>31824</v>
      </c>
      <c r="M23">
        <f>SUM(E$17:E23)</f>
        <v>29688</v>
      </c>
      <c r="N23">
        <f>SUM(F$17:F23)</f>
        <v>27786</v>
      </c>
      <c r="O23">
        <f>SUM(G$17:G23)</f>
        <v>27773</v>
      </c>
      <c r="P23">
        <f>SUM(H$17:H23)</f>
        <v>26438</v>
      </c>
      <c r="Q23">
        <f>SUM(I$17:I23)</f>
        <v>27128</v>
      </c>
      <c r="R23">
        <f t="shared" si="10"/>
        <v>27773</v>
      </c>
      <c r="T23" t="s">
        <v>14</v>
      </c>
      <c r="V23">
        <f t="shared" si="11"/>
        <v>4051</v>
      </c>
      <c r="W23">
        <f t="shared" si="11"/>
        <v>1915</v>
      </c>
      <c r="X23">
        <f t="shared" si="11"/>
        <v>13</v>
      </c>
      <c r="Y23">
        <f t="shared" si="11"/>
        <v>0</v>
      </c>
      <c r="Z23">
        <f t="shared" si="11"/>
        <v>-1335</v>
      </c>
      <c r="AA23">
        <f t="shared" si="11"/>
        <v>-645</v>
      </c>
    </row>
    <row r="24" spans="2:27" x14ac:dyDescent="0.25">
      <c r="B24" t="s">
        <v>15</v>
      </c>
      <c r="D24">
        <v>3942</v>
      </c>
      <c r="E24">
        <v>4518</v>
      </c>
      <c r="F24">
        <v>4031</v>
      </c>
      <c r="G24">
        <v>3526</v>
      </c>
      <c r="H24">
        <v>3553</v>
      </c>
      <c r="I24">
        <v>3320</v>
      </c>
      <c r="L24">
        <f>SUM(D$17:D24)</f>
        <v>35766</v>
      </c>
      <c r="M24">
        <f>SUM(E$17:E24)</f>
        <v>34206</v>
      </c>
      <c r="N24">
        <f>SUM(F$17:F24)</f>
        <v>31817</v>
      </c>
      <c r="O24">
        <f>SUM(G$17:G24)</f>
        <v>31299</v>
      </c>
      <c r="P24">
        <f>SUM(H$17:H24)</f>
        <v>29991</v>
      </c>
      <c r="Q24">
        <f>SUM(I$17:I24)</f>
        <v>30448</v>
      </c>
      <c r="R24">
        <f t="shared" si="10"/>
        <v>31299</v>
      </c>
      <c r="T24" t="s">
        <v>15</v>
      </c>
      <c r="V24">
        <f t="shared" si="11"/>
        <v>4467</v>
      </c>
      <c r="W24">
        <f t="shared" si="11"/>
        <v>2907</v>
      </c>
      <c r="X24">
        <f t="shared" si="11"/>
        <v>518</v>
      </c>
      <c r="Y24">
        <f t="shared" si="11"/>
        <v>0</v>
      </c>
      <c r="Z24">
        <f t="shared" si="11"/>
        <v>-1308</v>
      </c>
      <c r="AA24">
        <f t="shared" si="11"/>
        <v>-851</v>
      </c>
    </row>
    <row r="25" spans="2:27" x14ac:dyDescent="0.25">
      <c r="B25" t="s">
        <v>16</v>
      </c>
      <c r="D25">
        <v>3676</v>
      </c>
      <c r="E25">
        <v>4306</v>
      </c>
      <c r="F25">
        <v>4174</v>
      </c>
      <c r="G25">
        <v>3430</v>
      </c>
      <c r="H25">
        <v>3426</v>
      </c>
      <c r="I25">
        <v>3250</v>
      </c>
      <c r="L25">
        <f>SUM(D$17:D25)</f>
        <v>39442</v>
      </c>
      <c r="M25">
        <f>SUM(E$17:E25)</f>
        <v>38512</v>
      </c>
      <c r="N25">
        <f>SUM(F$17:F25)</f>
        <v>35991</v>
      </c>
      <c r="O25">
        <f>SUM(G$17:G25)</f>
        <v>34729</v>
      </c>
      <c r="P25">
        <f>SUM(H$17:H25)</f>
        <v>33417</v>
      </c>
      <c r="Q25">
        <f>SUM(I$17:I25)</f>
        <v>33698</v>
      </c>
      <c r="R25">
        <f t="shared" si="10"/>
        <v>34729</v>
      </c>
      <c r="T25" t="s">
        <v>16</v>
      </c>
      <c r="V25">
        <f t="shared" si="11"/>
        <v>4713</v>
      </c>
      <c r="W25">
        <f t="shared" si="11"/>
        <v>3783</v>
      </c>
      <c r="X25">
        <f t="shared" si="11"/>
        <v>1262</v>
      </c>
      <c r="Y25">
        <f t="shared" si="11"/>
        <v>0</v>
      </c>
      <c r="Z25">
        <f t="shared" si="11"/>
        <v>-1312</v>
      </c>
      <c r="AA25">
        <f t="shared" si="11"/>
        <v>-1031</v>
      </c>
    </row>
    <row r="26" spans="2:27" x14ac:dyDescent="0.25">
      <c r="B26" t="s">
        <v>17</v>
      </c>
      <c r="D26">
        <v>3939</v>
      </c>
      <c r="E26">
        <v>4183</v>
      </c>
      <c r="F26">
        <v>4665</v>
      </c>
      <c r="G26">
        <v>3636</v>
      </c>
      <c r="H26">
        <v>3716</v>
      </c>
      <c r="I26">
        <v>3623</v>
      </c>
      <c r="L26">
        <f>SUM(D$17:D26)</f>
        <v>43381</v>
      </c>
      <c r="M26">
        <f>SUM(E$17:E26)</f>
        <v>42695</v>
      </c>
      <c r="N26">
        <f>SUM(F$17:F26)</f>
        <v>40656</v>
      </c>
      <c r="O26">
        <f>SUM(G$17:G26)</f>
        <v>38365</v>
      </c>
      <c r="P26">
        <f>SUM(H$17:H26)</f>
        <v>37133</v>
      </c>
      <c r="Q26">
        <f>SUM(I$17:I26)</f>
        <v>37321</v>
      </c>
      <c r="R26">
        <f t="shared" si="10"/>
        <v>38365</v>
      </c>
      <c r="T26" t="s">
        <v>17</v>
      </c>
      <c r="V26">
        <f t="shared" si="11"/>
        <v>5016</v>
      </c>
      <c r="W26">
        <f t="shared" si="11"/>
        <v>4330</v>
      </c>
      <c r="X26">
        <f t="shared" si="11"/>
        <v>2291</v>
      </c>
      <c r="Y26">
        <f t="shared" si="11"/>
        <v>0</v>
      </c>
      <c r="Z26">
        <f t="shared" si="11"/>
        <v>-1232</v>
      </c>
      <c r="AA26">
        <f t="shared" si="11"/>
        <v>-1044</v>
      </c>
    </row>
    <row r="27" spans="2:27" x14ac:dyDescent="0.25">
      <c r="B27" t="s">
        <v>18</v>
      </c>
      <c r="D27">
        <v>3891</v>
      </c>
      <c r="E27">
        <v>3841</v>
      </c>
      <c r="F27">
        <v>3846</v>
      </c>
      <c r="G27">
        <v>3706</v>
      </c>
      <c r="H27">
        <v>3715</v>
      </c>
      <c r="I27">
        <v>3595</v>
      </c>
      <c r="L27">
        <f>SUM(D$17:D27)</f>
        <v>47272</v>
      </c>
      <c r="M27">
        <f>SUM(E$17:E27)</f>
        <v>46536</v>
      </c>
      <c r="N27">
        <f>SUM(F$17:F27)</f>
        <v>44502</v>
      </c>
      <c r="O27">
        <f>SUM(G$17:G27)</f>
        <v>42071</v>
      </c>
      <c r="P27">
        <f>SUM(H$17:H27)</f>
        <v>40848</v>
      </c>
      <c r="Q27">
        <f>SUM(I$17:I27)</f>
        <v>40916</v>
      </c>
      <c r="R27">
        <f t="shared" si="10"/>
        <v>42071</v>
      </c>
      <c r="T27" t="s">
        <v>18</v>
      </c>
      <c r="V27">
        <f t="shared" si="11"/>
        <v>5201</v>
      </c>
      <c r="W27">
        <f t="shared" si="11"/>
        <v>4465</v>
      </c>
      <c r="X27">
        <f t="shared" si="11"/>
        <v>2431</v>
      </c>
      <c r="Y27">
        <f t="shared" si="11"/>
        <v>0</v>
      </c>
      <c r="Z27">
        <f t="shared" si="11"/>
        <v>-1223</v>
      </c>
      <c r="AA27">
        <f t="shared" si="11"/>
        <v>-1155</v>
      </c>
    </row>
    <row r="28" spans="2:27" x14ac:dyDescent="0.25">
      <c r="B28" t="s">
        <v>19</v>
      </c>
      <c r="D28">
        <v>4410</v>
      </c>
      <c r="E28">
        <v>4408</v>
      </c>
      <c r="F28">
        <v>4504</v>
      </c>
      <c r="G28">
        <v>4257</v>
      </c>
      <c r="H28">
        <v>4002</v>
      </c>
      <c r="I28">
        <v>4007</v>
      </c>
      <c r="L28">
        <f>SUM(D$17:D28)</f>
        <v>51682</v>
      </c>
      <c r="M28">
        <f>SUM(E$17:E28)</f>
        <v>50944</v>
      </c>
      <c r="N28">
        <f>SUM(F$17:F28)</f>
        <v>49006</v>
      </c>
      <c r="O28">
        <f>SUM(G$17:G28)</f>
        <v>46328</v>
      </c>
      <c r="P28">
        <f>SUM(H$17:H28)</f>
        <v>44850</v>
      </c>
      <c r="Q28">
        <f>SUM(I$17:I28)</f>
        <v>44923</v>
      </c>
      <c r="R28">
        <f t="shared" si="10"/>
        <v>46328</v>
      </c>
      <c r="T28" t="s">
        <v>19</v>
      </c>
      <c r="V28">
        <f t="shared" si="11"/>
        <v>5354</v>
      </c>
      <c r="W28">
        <f t="shared" si="11"/>
        <v>4616</v>
      </c>
      <c r="X28">
        <f t="shared" si="11"/>
        <v>2678</v>
      </c>
      <c r="Y28">
        <f t="shared" si="11"/>
        <v>0</v>
      </c>
      <c r="Z28">
        <f t="shared" si="11"/>
        <v>-1478</v>
      </c>
      <c r="AA28">
        <f t="shared" si="11"/>
        <v>-1405</v>
      </c>
    </row>
    <row r="31" spans="2:27" x14ac:dyDescent="0.25">
      <c r="B31" s="3" t="s">
        <v>80</v>
      </c>
      <c r="C31" s="3"/>
    </row>
    <row r="32" spans="2:27" x14ac:dyDescent="0.25">
      <c r="B32" s="3" t="s">
        <v>81</v>
      </c>
      <c r="C32" s="3"/>
    </row>
  </sheetData>
  <hyperlinks>
    <hyperlink ref="A1" location="home!A1" display="home" xr:uid="{DB97AC4F-DAEA-4D19-AAD1-A38AA47CF618}"/>
    <hyperlink ref="B31" r:id="rId1" xr:uid="{175EEE6C-7EEF-47A5-9F48-AC75FBF339FA}"/>
    <hyperlink ref="B32" r:id="rId2" xr:uid="{3958E81A-0519-4D61-9A8D-919F4301B48E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2CCA-596F-421D-9264-9B8A69AB50C0}">
  <dimension ref="A1:AD33"/>
  <sheetViews>
    <sheetView zoomScaleNormal="100"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33117</v>
      </c>
      <c r="D2">
        <v>32371</v>
      </c>
      <c r="E2">
        <v>31253</v>
      </c>
      <c r="F2">
        <v>36077</v>
      </c>
      <c r="G2">
        <v>36647</v>
      </c>
      <c r="H2">
        <v>37935</v>
      </c>
      <c r="I2">
        <v>38503</v>
      </c>
      <c r="K2">
        <f>SUM(C$2:C2)</f>
        <v>33117</v>
      </c>
      <c r="L2">
        <f>SUM(D$2:D2)</f>
        <v>32371</v>
      </c>
      <c r="M2">
        <f>SUM(E$2:E2)</f>
        <v>31253</v>
      </c>
      <c r="N2">
        <f>SUM(F$2:F2)</f>
        <v>36077</v>
      </c>
      <c r="O2">
        <f>SUM(G$2:G2)</f>
        <v>36647</v>
      </c>
      <c r="P2">
        <f>SUM(H$2:H2)</f>
        <v>37935</v>
      </c>
      <c r="Q2">
        <f>SUM(I$2:I2)</f>
        <v>38503</v>
      </c>
      <c r="R2">
        <f>MEDIAN(M2:Q2)</f>
        <v>36647</v>
      </c>
      <c r="T2" t="s">
        <v>8</v>
      </c>
      <c r="U2">
        <f t="shared" ref="U2:V13" si="0">K2-$R2</f>
        <v>-3530</v>
      </c>
      <c r="V2">
        <f t="shared" si="0"/>
        <v>-4276</v>
      </c>
      <c r="W2">
        <f t="shared" ref="W2:W10" si="1">M2-$R2</f>
        <v>-5394</v>
      </c>
      <c r="X2">
        <f t="shared" ref="X2:X10" si="2">N2-$R2</f>
        <v>-570</v>
      </c>
      <c r="Y2">
        <f t="shared" ref="Y2:Y10" si="3">O2-$R2</f>
        <v>0</v>
      </c>
      <c r="Z2">
        <f t="shared" ref="Z2:Z10" si="4">P2-$R2</f>
        <v>1288</v>
      </c>
      <c r="AA2">
        <f t="shared" ref="AA2:AA10" si="5">Q2-$R2</f>
        <v>1856</v>
      </c>
      <c r="AC2">
        <f>MEDIAN($E2:$I2)</f>
        <v>36647</v>
      </c>
      <c r="AD2">
        <f>MEDIAN(F2:I2)</f>
        <v>37291</v>
      </c>
    </row>
    <row r="3" spans="1:30" x14ac:dyDescent="0.25">
      <c r="B3" t="s">
        <v>9</v>
      </c>
      <c r="C3">
        <v>28591</v>
      </c>
      <c r="D3">
        <v>29338</v>
      </c>
      <c r="E3">
        <v>29715</v>
      </c>
      <c r="F3">
        <v>32070</v>
      </c>
      <c r="G3">
        <v>30628</v>
      </c>
      <c r="H3">
        <v>32663</v>
      </c>
      <c r="I3">
        <v>34333</v>
      </c>
      <c r="K3">
        <f>SUM(C$2:C3)</f>
        <v>61708</v>
      </c>
      <c r="L3">
        <f>SUM(D$2:D3)</f>
        <v>61709</v>
      </c>
      <c r="M3">
        <f>SUM(E$2:E3)</f>
        <v>60968</v>
      </c>
      <c r="N3">
        <f>SUM(F$2:F3)</f>
        <v>68147</v>
      </c>
      <c r="O3">
        <f>SUM(G$2:G3)</f>
        <v>67275</v>
      </c>
      <c r="P3">
        <f>SUM(H$2:H3)</f>
        <v>70598</v>
      </c>
      <c r="Q3">
        <f>SUM(I$2:I3)</f>
        <v>72836</v>
      </c>
      <c r="R3">
        <f t="shared" ref="R3:R13" si="6">MEDIAN(M3:Q3)</f>
        <v>68147</v>
      </c>
      <c r="T3" t="s">
        <v>9</v>
      </c>
      <c r="U3">
        <f t="shared" si="0"/>
        <v>-6439</v>
      </c>
      <c r="V3">
        <f t="shared" si="0"/>
        <v>-6438</v>
      </c>
      <c r="W3">
        <f t="shared" si="1"/>
        <v>-7179</v>
      </c>
      <c r="X3">
        <f t="shared" si="2"/>
        <v>0</v>
      </c>
      <c r="Y3">
        <f t="shared" si="3"/>
        <v>-872</v>
      </c>
      <c r="Z3">
        <f t="shared" si="4"/>
        <v>2451</v>
      </c>
      <c r="AA3">
        <f t="shared" si="5"/>
        <v>4689</v>
      </c>
      <c r="AC3">
        <f t="shared" ref="AC3:AC13" si="7">MEDIAN($E3:$I3)</f>
        <v>32070</v>
      </c>
      <c r="AD3">
        <f t="shared" ref="AD3:AD13" si="8">MEDIAN(F3:I3)</f>
        <v>32366.5</v>
      </c>
    </row>
    <row r="4" spans="1:30" x14ac:dyDescent="0.25">
      <c r="B4" t="s">
        <v>10</v>
      </c>
      <c r="C4">
        <v>29278</v>
      </c>
      <c r="D4">
        <v>29949</v>
      </c>
      <c r="E4">
        <v>33493</v>
      </c>
      <c r="F4">
        <v>32003</v>
      </c>
      <c r="G4">
        <v>33079</v>
      </c>
      <c r="H4">
        <v>34459</v>
      </c>
      <c r="I4">
        <v>36387</v>
      </c>
      <c r="K4">
        <f>SUM(C$2:C4)</f>
        <v>90986</v>
      </c>
      <c r="L4">
        <f>SUM(D$2:D4)</f>
        <v>91658</v>
      </c>
      <c r="M4">
        <f>SUM(E$2:E4)</f>
        <v>94461</v>
      </c>
      <c r="N4">
        <f>SUM(F$2:F4)</f>
        <v>100150</v>
      </c>
      <c r="O4">
        <f>SUM(G$2:G4)</f>
        <v>100354</v>
      </c>
      <c r="P4">
        <f>SUM(H$2:H4)</f>
        <v>105057</v>
      </c>
      <c r="Q4">
        <f>SUM(I$2:I4)</f>
        <v>109223</v>
      </c>
      <c r="R4">
        <f t="shared" si="6"/>
        <v>100354</v>
      </c>
      <c r="T4" t="s">
        <v>10</v>
      </c>
      <c r="U4">
        <f t="shared" si="0"/>
        <v>-9368</v>
      </c>
      <c r="V4">
        <f t="shared" si="0"/>
        <v>-8696</v>
      </c>
      <c r="W4">
        <f t="shared" si="1"/>
        <v>-5893</v>
      </c>
      <c r="X4">
        <f t="shared" si="2"/>
        <v>-204</v>
      </c>
      <c r="Y4">
        <f t="shared" si="3"/>
        <v>0</v>
      </c>
      <c r="Z4">
        <f t="shared" si="4"/>
        <v>4703</v>
      </c>
      <c r="AA4">
        <f t="shared" si="5"/>
        <v>8869</v>
      </c>
      <c r="AC4">
        <f t="shared" si="7"/>
        <v>33493</v>
      </c>
      <c r="AD4">
        <f t="shared" si="8"/>
        <v>33769</v>
      </c>
    </row>
    <row r="5" spans="1:30" x14ac:dyDescent="0.25">
      <c r="B5" t="s">
        <v>11</v>
      </c>
      <c r="D5">
        <v>27527</v>
      </c>
      <c r="E5">
        <v>30529</v>
      </c>
      <c r="F5">
        <v>30145</v>
      </c>
      <c r="G5">
        <v>31650</v>
      </c>
      <c r="H5">
        <v>31902</v>
      </c>
      <c r="I5">
        <v>34079</v>
      </c>
      <c r="L5">
        <f>SUM(D$2:D5)</f>
        <v>119185</v>
      </c>
      <c r="M5">
        <f>SUM(E$2:E5)</f>
        <v>124990</v>
      </c>
      <c r="N5">
        <f>SUM(F$2:F5)</f>
        <v>130295</v>
      </c>
      <c r="O5">
        <f>SUM(G$2:G5)</f>
        <v>132004</v>
      </c>
      <c r="P5">
        <f>SUM(H$2:H5)</f>
        <v>136959</v>
      </c>
      <c r="Q5">
        <f>SUM(I$2:I5)</f>
        <v>143302</v>
      </c>
      <c r="R5">
        <f t="shared" si="6"/>
        <v>132004</v>
      </c>
      <c r="T5" t="s">
        <v>11</v>
      </c>
      <c r="V5">
        <f t="shared" si="0"/>
        <v>-12819</v>
      </c>
      <c r="W5">
        <f t="shared" si="1"/>
        <v>-7014</v>
      </c>
      <c r="X5">
        <f t="shared" si="2"/>
        <v>-1709</v>
      </c>
      <c r="Y5">
        <f t="shared" si="3"/>
        <v>0</v>
      </c>
      <c r="Z5">
        <f t="shared" si="4"/>
        <v>4955</v>
      </c>
      <c r="AA5">
        <f t="shared" si="5"/>
        <v>11298</v>
      </c>
      <c r="AC5">
        <f t="shared" si="7"/>
        <v>31650</v>
      </c>
      <c r="AD5">
        <f t="shared" si="8"/>
        <v>31776</v>
      </c>
    </row>
    <row r="6" spans="1:30" x14ac:dyDescent="0.25">
      <c r="B6" t="s">
        <v>12</v>
      </c>
      <c r="D6">
        <v>31130</v>
      </c>
      <c r="E6">
        <v>31238</v>
      </c>
      <c r="F6">
        <v>32259</v>
      </c>
      <c r="G6">
        <v>33899</v>
      </c>
      <c r="H6">
        <v>35607</v>
      </c>
      <c r="I6">
        <v>38462</v>
      </c>
      <c r="L6">
        <f>SUM(D$2:D6)</f>
        <v>150315</v>
      </c>
      <c r="M6">
        <f>SUM(E$2:E6)</f>
        <v>156228</v>
      </c>
      <c r="N6">
        <f>SUM(F$2:F6)</f>
        <v>162554</v>
      </c>
      <c r="O6">
        <f>SUM(G$2:G6)</f>
        <v>165903</v>
      </c>
      <c r="P6">
        <f>SUM(H$2:H6)</f>
        <v>172566</v>
      </c>
      <c r="Q6">
        <f>SUM(I$2:I6)</f>
        <v>181764</v>
      </c>
      <c r="R6">
        <f t="shared" si="6"/>
        <v>165903</v>
      </c>
      <c r="T6" t="s">
        <v>12</v>
      </c>
      <c r="V6">
        <f t="shared" si="0"/>
        <v>-15588</v>
      </c>
      <c r="W6">
        <f t="shared" si="1"/>
        <v>-9675</v>
      </c>
      <c r="X6">
        <f t="shared" si="2"/>
        <v>-3349</v>
      </c>
      <c r="Y6">
        <f t="shared" si="3"/>
        <v>0</v>
      </c>
      <c r="Z6">
        <f t="shared" si="4"/>
        <v>6663</v>
      </c>
      <c r="AA6">
        <f t="shared" si="5"/>
        <v>15861</v>
      </c>
      <c r="AC6">
        <f t="shared" si="7"/>
        <v>33899</v>
      </c>
      <c r="AD6">
        <f t="shared" si="8"/>
        <v>34753</v>
      </c>
    </row>
    <row r="7" spans="1:30" x14ac:dyDescent="0.25">
      <c r="B7" t="s">
        <v>13</v>
      </c>
      <c r="D7">
        <v>32458</v>
      </c>
      <c r="E7">
        <v>31275</v>
      </c>
      <c r="F7">
        <v>33173</v>
      </c>
      <c r="G7">
        <v>33751</v>
      </c>
      <c r="H7">
        <v>35954</v>
      </c>
      <c r="I7">
        <v>37526</v>
      </c>
      <c r="L7">
        <f>SUM(D$2:D7)</f>
        <v>182773</v>
      </c>
      <c r="M7">
        <f>SUM(E$2:E7)</f>
        <v>187503</v>
      </c>
      <c r="N7">
        <f>SUM(F$2:F7)</f>
        <v>195727</v>
      </c>
      <c r="O7">
        <f>SUM(G$2:G7)</f>
        <v>199654</v>
      </c>
      <c r="P7">
        <f>SUM(H$2:H7)</f>
        <v>208520</v>
      </c>
      <c r="Q7">
        <f>SUM(I$2:I7)</f>
        <v>219290</v>
      </c>
      <c r="R7">
        <f t="shared" si="6"/>
        <v>199654</v>
      </c>
      <c r="T7" t="s">
        <v>13</v>
      </c>
      <c r="V7">
        <f t="shared" si="0"/>
        <v>-16881</v>
      </c>
      <c r="W7">
        <f t="shared" si="1"/>
        <v>-12151</v>
      </c>
      <c r="X7">
        <f t="shared" si="2"/>
        <v>-3927</v>
      </c>
      <c r="Y7">
        <f t="shared" si="3"/>
        <v>0</v>
      </c>
      <c r="Z7">
        <f t="shared" si="4"/>
        <v>8866</v>
      </c>
      <c r="AA7">
        <f t="shared" si="5"/>
        <v>19636</v>
      </c>
      <c r="AC7">
        <f t="shared" si="7"/>
        <v>33751</v>
      </c>
      <c r="AD7">
        <f t="shared" si="8"/>
        <v>34852.5</v>
      </c>
    </row>
    <row r="8" spans="1:30" x14ac:dyDescent="0.25">
      <c r="B8" t="s">
        <v>14</v>
      </c>
      <c r="D8">
        <v>35712</v>
      </c>
      <c r="E8">
        <v>34407</v>
      </c>
      <c r="F8">
        <v>36396</v>
      </c>
      <c r="G8">
        <v>37387</v>
      </c>
      <c r="H8">
        <v>39782</v>
      </c>
      <c r="I8">
        <v>40921</v>
      </c>
      <c r="L8">
        <f>SUM(D$2:D8)</f>
        <v>218485</v>
      </c>
      <c r="M8">
        <f>SUM(E$2:E8)</f>
        <v>221910</v>
      </c>
      <c r="N8">
        <f>SUM(F$2:F8)</f>
        <v>232123</v>
      </c>
      <c r="O8">
        <f>SUM(G$2:G8)</f>
        <v>237041</v>
      </c>
      <c r="P8">
        <f>SUM(H$2:H8)</f>
        <v>248302</v>
      </c>
      <c r="Q8">
        <f>SUM(I$2:I8)</f>
        <v>260211</v>
      </c>
      <c r="R8">
        <f t="shared" si="6"/>
        <v>237041</v>
      </c>
      <c r="T8" t="s">
        <v>14</v>
      </c>
      <c r="V8">
        <f t="shared" si="0"/>
        <v>-18556</v>
      </c>
      <c r="W8">
        <f t="shared" si="1"/>
        <v>-15131</v>
      </c>
      <c r="X8">
        <f t="shared" si="2"/>
        <v>-4918</v>
      </c>
      <c r="Y8">
        <f t="shared" si="3"/>
        <v>0</v>
      </c>
      <c r="Z8">
        <f t="shared" si="4"/>
        <v>11261</v>
      </c>
      <c r="AA8">
        <f t="shared" si="5"/>
        <v>23170</v>
      </c>
      <c r="AC8">
        <f t="shared" si="7"/>
        <v>37387</v>
      </c>
      <c r="AD8">
        <f t="shared" si="8"/>
        <v>38584.5</v>
      </c>
    </row>
    <row r="9" spans="1:30" x14ac:dyDescent="0.25">
      <c r="B9" t="s">
        <v>15</v>
      </c>
      <c r="D9">
        <v>35989</v>
      </c>
      <c r="E9">
        <v>35186</v>
      </c>
      <c r="F9">
        <v>35540</v>
      </c>
      <c r="G9">
        <v>37132</v>
      </c>
      <c r="H9">
        <v>39334</v>
      </c>
      <c r="I9">
        <v>40619</v>
      </c>
      <c r="L9">
        <f>SUM(D$2:D9)</f>
        <v>254474</v>
      </c>
      <c r="M9">
        <f>SUM(E$2:E9)</f>
        <v>257096</v>
      </c>
      <c r="N9">
        <f>SUM(F$2:F9)</f>
        <v>267663</v>
      </c>
      <c r="O9">
        <f>SUM(G$2:G9)</f>
        <v>274173</v>
      </c>
      <c r="P9">
        <f>SUM(H$2:H9)</f>
        <v>287636</v>
      </c>
      <c r="Q9">
        <f>SUM(I$2:I9)</f>
        <v>300830</v>
      </c>
      <c r="R9">
        <f t="shared" si="6"/>
        <v>274173</v>
      </c>
      <c r="T9" t="s">
        <v>15</v>
      </c>
      <c r="V9">
        <f t="shared" si="0"/>
        <v>-19699</v>
      </c>
      <c r="W9">
        <f t="shared" si="1"/>
        <v>-17077</v>
      </c>
      <c r="X9">
        <f t="shared" si="2"/>
        <v>-6510</v>
      </c>
      <c r="Y9">
        <f t="shared" si="3"/>
        <v>0</v>
      </c>
      <c r="Z9">
        <f t="shared" si="4"/>
        <v>13463</v>
      </c>
      <c r="AA9">
        <f t="shared" si="5"/>
        <v>26657</v>
      </c>
      <c r="AC9">
        <f t="shared" si="7"/>
        <v>37132</v>
      </c>
      <c r="AD9">
        <f t="shared" si="8"/>
        <v>38233</v>
      </c>
    </row>
    <row r="10" spans="1:30" x14ac:dyDescent="0.25">
      <c r="B10" t="s">
        <v>16</v>
      </c>
      <c r="D10">
        <v>35344</v>
      </c>
      <c r="E10">
        <v>37213</v>
      </c>
      <c r="F10">
        <v>37919</v>
      </c>
      <c r="G10">
        <v>38502</v>
      </c>
      <c r="H10">
        <v>38420</v>
      </c>
      <c r="I10">
        <v>39958</v>
      </c>
      <c r="L10">
        <f>SUM(D$2:D10)</f>
        <v>289818</v>
      </c>
      <c r="M10">
        <f>SUM(E$2:E10)</f>
        <v>294309</v>
      </c>
      <c r="N10">
        <f>SUM(F$2:F10)</f>
        <v>305582</v>
      </c>
      <c r="O10">
        <f>SUM(G$2:G10)</f>
        <v>312675</v>
      </c>
      <c r="P10">
        <f>SUM(H$2:H10)</f>
        <v>326056</v>
      </c>
      <c r="Q10">
        <f>SUM(I$2:I10)</f>
        <v>340788</v>
      </c>
      <c r="R10">
        <f t="shared" si="6"/>
        <v>312675</v>
      </c>
      <c r="T10" t="s">
        <v>16</v>
      </c>
      <c r="V10">
        <f t="shared" si="0"/>
        <v>-22857</v>
      </c>
      <c r="W10">
        <f t="shared" si="1"/>
        <v>-18366</v>
      </c>
      <c r="X10">
        <f t="shared" si="2"/>
        <v>-7093</v>
      </c>
      <c r="Y10">
        <f t="shared" si="3"/>
        <v>0</v>
      </c>
      <c r="Z10">
        <f t="shared" si="4"/>
        <v>13381</v>
      </c>
      <c r="AA10">
        <f t="shared" si="5"/>
        <v>28113</v>
      </c>
      <c r="AC10">
        <f t="shared" si="7"/>
        <v>38420</v>
      </c>
      <c r="AD10">
        <f t="shared" si="8"/>
        <v>38461</v>
      </c>
    </row>
    <row r="11" spans="1:30" x14ac:dyDescent="0.25">
      <c r="B11" t="s">
        <v>17</v>
      </c>
      <c r="D11">
        <v>34733</v>
      </c>
      <c r="E11">
        <v>36531</v>
      </c>
      <c r="F11">
        <v>37010</v>
      </c>
      <c r="G11">
        <v>38554</v>
      </c>
      <c r="H11">
        <v>38494</v>
      </c>
      <c r="I11">
        <v>41222</v>
      </c>
      <c r="L11">
        <f>SUM(D$2:D11)</f>
        <v>324551</v>
      </c>
      <c r="M11">
        <f>SUM(E$2:E11)</f>
        <v>330840</v>
      </c>
      <c r="N11">
        <f>SUM(F$2:F11)</f>
        <v>342592</v>
      </c>
      <c r="O11">
        <f>SUM(G$2:G11)</f>
        <v>351229</v>
      </c>
      <c r="P11">
        <f>SUM(H$2:H11)</f>
        <v>364550</v>
      </c>
      <c r="Q11">
        <f>SUM(I$2:I11)</f>
        <v>382010</v>
      </c>
      <c r="R11">
        <f t="shared" si="6"/>
        <v>351229</v>
      </c>
      <c r="T11" t="s">
        <v>17</v>
      </c>
      <c r="V11">
        <f t="shared" si="0"/>
        <v>-26678</v>
      </c>
      <c r="W11">
        <f t="shared" ref="W11:AA13" si="9">M11-$R11</f>
        <v>-20389</v>
      </c>
      <c r="X11">
        <f t="shared" si="9"/>
        <v>-8637</v>
      </c>
      <c r="Y11">
        <f t="shared" si="9"/>
        <v>0</v>
      </c>
      <c r="Z11">
        <f t="shared" si="9"/>
        <v>13321</v>
      </c>
      <c r="AA11">
        <f t="shared" si="9"/>
        <v>30781</v>
      </c>
      <c r="AC11">
        <f t="shared" si="7"/>
        <v>38494</v>
      </c>
      <c r="AD11">
        <f t="shared" si="8"/>
        <v>38524</v>
      </c>
    </row>
    <row r="12" spans="1:30" x14ac:dyDescent="0.25">
      <c r="B12" t="s">
        <v>18</v>
      </c>
      <c r="D12">
        <v>33735</v>
      </c>
      <c r="E12">
        <v>34041</v>
      </c>
      <c r="F12">
        <v>31869</v>
      </c>
      <c r="G12">
        <v>34769</v>
      </c>
      <c r="H12">
        <v>35520</v>
      </c>
      <c r="I12">
        <v>38227</v>
      </c>
      <c r="L12">
        <f>SUM(D$2:D12)</f>
        <v>358286</v>
      </c>
      <c r="M12">
        <f>SUM(E$2:E12)</f>
        <v>364881</v>
      </c>
      <c r="N12">
        <f>SUM(F$2:F12)</f>
        <v>374461</v>
      </c>
      <c r="O12">
        <f>SUM(G$2:G12)</f>
        <v>385998</v>
      </c>
      <c r="P12">
        <f>SUM(H$2:H12)</f>
        <v>400070</v>
      </c>
      <c r="Q12">
        <f>SUM(I$2:I12)</f>
        <v>420237</v>
      </c>
      <c r="R12">
        <f t="shared" si="6"/>
        <v>385998</v>
      </c>
      <c r="T12" t="s">
        <v>18</v>
      </c>
      <c r="V12">
        <f t="shared" si="0"/>
        <v>-27712</v>
      </c>
      <c r="W12">
        <f t="shared" si="9"/>
        <v>-21117</v>
      </c>
      <c r="X12">
        <f t="shared" si="9"/>
        <v>-11537</v>
      </c>
      <c r="Y12">
        <f t="shared" si="9"/>
        <v>0</v>
      </c>
      <c r="Z12">
        <f t="shared" si="9"/>
        <v>14072</v>
      </c>
      <c r="AA12">
        <f t="shared" si="9"/>
        <v>34239</v>
      </c>
      <c r="AC12">
        <f t="shared" si="7"/>
        <v>34769</v>
      </c>
      <c r="AD12">
        <f t="shared" si="8"/>
        <v>35144.5</v>
      </c>
    </row>
    <row r="13" spans="1:30" x14ac:dyDescent="0.25">
      <c r="B13" t="s">
        <v>19</v>
      </c>
      <c r="D13">
        <v>34312</v>
      </c>
      <c r="E13">
        <v>34550</v>
      </c>
      <c r="F13">
        <v>30431</v>
      </c>
      <c r="G13">
        <v>34086</v>
      </c>
      <c r="H13">
        <v>39677</v>
      </c>
      <c r="I13">
        <v>37914</v>
      </c>
      <c r="L13">
        <f>SUM(D$2:D13)</f>
        <v>392598</v>
      </c>
      <c r="M13">
        <f>SUM(E$2:E13)</f>
        <v>399431</v>
      </c>
      <c r="N13">
        <f>SUM(F$2:F13)</f>
        <v>404892</v>
      </c>
      <c r="O13">
        <f>SUM(G$2:G13)</f>
        <v>420084</v>
      </c>
      <c r="P13">
        <f>SUM(H$2:H13)</f>
        <v>439747</v>
      </c>
      <c r="Q13">
        <f>SUM(I$2:I13)</f>
        <v>458151</v>
      </c>
      <c r="R13">
        <f t="shared" si="6"/>
        <v>420084</v>
      </c>
      <c r="T13" t="s">
        <v>19</v>
      </c>
      <c r="V13">
        <f t="shared" si="0"/>
        <v>-27486</v>
      </c>
      <c r="W13">
        <f t="shared" si="9"/>
        <v>-20653</v>
      </c>
      <c r="X13">
        <f t="shared" si="9"/>
        <v>-15192</v>
      </c>
      <c r="Y13">
        <f t="shared" si="9"/>
        <v>0</v>
      </c>
      <c r="Z13">
        <f t="shared" si="9"/>
        <v>19663</v>
      </c>
      <c r="AA13">
        <f t="shared" si="9"/>
        <v>38067</v>
      </c>
      <c r="AC13">
        <f t="shared" si="7"/>
        <v>34550</v>
      </c>
      <c r="AD13">
        <f t="shared" si="8"/>
        <v>36000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66089</v>
      </c>
      <c r="D17">
        <v>74188</v>
      </c>
      <c r="E17">
        <v>74550</v>
      </c>
      <c r="F17">
        <v>62019</v>
      </c>
      <c r="G17">
        <v>65675</v>
      </c>
      <c r="K17">
        <f>SUM(C$17:C17)</f>
        <v>66089</v>
      </c>
      <c r="L17">
        <f>SUM(D$17:D17)</f>
        <v>74188</v>
      </c>
      <c r="M17">
        <f>SUM(E$17:E17)</f>
        <v>74550</v>
      </c>
      <c r="N17">
        <f>SUM(F$17:F17)</f>
        <v>62019</v>
      </c>
      <c r="O17">
        <f>SUM(G$17:G17)</f>
        <v>65675</v>
      </c>
      <c r="P17">
        <f>SUM(H$17:H17)</f>
        <v>0</v>
      </c>
      <c r="Q17">
        <f>SUM(I$17:I17)</f>
        <v>0</v>
      </c>
      <c r="R17">
        <f t="shared" ref="R17:R28" si="10">MEDIAN(M17:Q17)</f>
        <v>62019</v>
      </c>
      <c r="T17" t="s">
        <v>8</v>
      </c>
      <c r="U17">
        <f t="shared" ref="U17:AA28" si="11">K17-$R17</f>
        <v>4070</v>
      </c>
      <c r="V17">
        <f t="shared" si="11"/>
        <v>12169</v>
      </c>
      <c r="W17">
        <f t="shared" si="11"/>
        <v>12531</v>
      </c>
      <c r="X17">
        <f t="shared" si="11"/>
        <v>0</v>
      </c>
      <c r="Y17">
        <f t="shared" si="11"/>
        <v>3656</v>
      </c>
      <c r="Z17">
        <f t="shared" si="11"/>
        <v>-62019</v>
      </c>
      <c r="AA17">
        <f t="shared" si="11"/>
        <v>-62019</v>
      </c>
    </row>
    <row r="18" spans="2:27" x14ac:dyDescent="0.25">
      <c r="B18" t="s">
        <v>9</v>
      </c>
      <c r="C18">
        <v>57738</v>
      </c>
      <c r="D18">
        <v>60376</v>
      </c>
      <c r="E18">
        <v>59389</v>
      </c>
      <c r="F18">
        <v>56070</v>
      </c>
      <c r="G18">
        <v>59290</v>
      </c>
      <c r="K18">
        <f>SUM(C$17:C18)</f>
        <v>123827</v>
      </c>
      <c r="L18">
        <f>SUM(D$17:D18)</f>
        <v>134564</v>
      </c>
      <c r="M18">
        <f>SUM(E$17:E18)</f>
        <v>133939</v>
      </c>
      <c r="N18">
        <f>SUM(F$17:F18)</f>
        <v>118089</v>
      </c>
      <c r="O18">
        <f>SUM(G$17:G18)</f>
        <v>124965</v>
      </c>
      <c r="P18">
        <f>SUM(H$17:H18)</f>
        <v>0</v>
      </c>
      <c r="Q18">
        <f>SUM(I$17:I18)</f>
        <v>0</v>
      </c>
      <c r="R18">
        <f t="shared" si="10"/>
        <v>118089</v>
      </c>
      <c r="T18" t="s">
        <v>9</v>
      </c>
      <c r="U18">
        <f t="shared" si="11"/>
        <v>5738</v>
      </c>
      <c r="V18">
        <f t="shared" si="11"/>
        <v>16475</v>
      </c>
      <c r="W18">
        <f t="shared" si="11"/>
        <v>15850</v>
      </c>
      <c r="X18">
        <f t="shared" si="11"/>
        <v>0</v>
      </c>
      <c r="Y18">
        <f t="shared" si="11"/>
        <v>6876</v>
      </c>
      <c r="Z18">
        <f t="shared" si="11"/>
        <v>-118089</v>
      </c>
      <c r="AA18">
        <f t="shared" si="11"/>
        <v>-118089</v>
      </c>
    </row>
    <row r="19" spans="2:27" x14ac:dyDescent="0.25">
      <c r="B19" t="s">
        <v>10</v>
      </c>
      <c r="C19">
        <v>55274</v>
      </c>
      <c r="D19">
        <v>61943</v>
      </c>
      <c r="E19">
        <v>68507</v>
      </c>
      <c r="F19">
        <v>86501</v>
      </c>
      <c r="G19">
        <v>57752</v>
      </c>
      <c r="K19">
        <f>SUM(C$17:C19)</f>
        <v>179101</v>
      </c>
      <c r="L19">
        <f>SUM(D$17:D19)</f>
        <v>196507</v>
      </c>
      <c r="M19">
        <f>SUM(E$17:E19)</f>
        <v>202446</v>
      </c>
      <c r="N19">
        <f>SUM(F$17:F19)</f>
        <v>204590</v>
      </c>
      <c r="O19">
        <f>SUM(G$17:G19)</f>
        <v>182717</v>
      </c>
      <c r="P19">
        <f>SUM(H$17:H19)</f>
        <v>0</v>
      </c>
      <c r="Q19">
        <f>SUM(I$17:I19)</f>
        <v>0</v>
      </c>
      <c r="R19">
        <f t="shared" si="10"/>
        <v>182717</v>
      </c>
      <c r="T19" t="s">
        <v>10</v>
      </c>
      <c r="U19">
        <f t="shared" si="11"/>
        <v>-3616</v>
      </c>
      <c r="V19">
        <f t="shared" si="11"/>
        <v>13790</v>
      </c>
      <c r="W19">
        <f t="shared" si="11"/>
        <v>19729</v>
      </c>
      <c r="X19">
        <f t="shared" si="11"/>
        <v>21873</v>
      </c>
      <c r="Y19">
        <f t="shared" si="11"/>
        <v>0</v>
      </c>
      <c r="Z19">
        <f t="shared" si="11"/>
        <v>-182717</v>
      </c>
      <c r="AA19">
        <f t="shared" si="11"/>
        <v>-182717</v>
      </c>
    </row>
    <row r="20" spans="2:27" x14ac:dyDescent="0.25">
      <c r="B20" t="s">
        <v>11</v>
      </c>
      <c r="D20">
        <v>57128</v>
      </c>
      <c r="E20">
        <v>63434</v>
      </c>
      <c r="F20">
        <v>72809</v>
      </c>
      <c r="G20">
        <v>51344</v>
      </c>
      <c r="L20">
        <f>SUM(D$17:D20)</f>
        <v>253635</v>
      </c>
      <c r="M20">
        <f>SUM(E$17:E20)</f>
        <v>265880</v>
      </c>
      <c r="N20">
        <f>SUM(F$17:F20)</f>
        <v>277399</v>
      </c>
      <c r="O20">
        <f>SUM(G$17:G20)</f>
        <v>234061</v>
      </c>
      <c r="P20">
        <f>SUM(H$17:H20)</f>
        <v>0</v>
      </c>
      <c r="Q20">
        <f>SUM(I$17:I20)</f>
        <v>0</v>
      </c>
      <c r="R20">
        <f t="shared" si="10"/>
        <v>234061</v>
      </c>
      <c r="T20" t="s">
        <v>11</v>
      </c>
      <c r="V20">
        <f t="shared" si="11"/>
        <v>19574</v>
      </c>
      <c r="W20">
        <f t="shared" si="11"/>
        <v>31819</v>
      </c>
      <c r="X20">
        <f t="shared" si="11"/>
        <v>43338</v>
      </c>
      <c r="Y20">
        <f t="shared" si="11"/>
        <v>0</v>
      </c>
      <c r="Z20">
        <f t="shared" si="11"/>
        <v>-234061</v>
      </c>
      <c r="AA20">
        <f t="shared" si="11"/>
        <v>-234061</v>
      </c>
    </row>
    <row r="21" spans="2:27" x14ac:dyDescent="0.25">
      <c r="B21" t="s">
        <v>12</v>
      </c>
      <c r="D21">
        <v>55217</v>
      </c>
      <c r="E21">
        <v>54802</v>
      </c>
      <c r="F21">
        <v>52440</v>
      </c>
      <c r="G21">
        <v>50491</v>
      </c>
      <c r="L21">
        <f>SUM(D$17:D21)</f>
        <v>308852</v>
      </c>
      <c r="M21">
        <f>SUM(E$17:E21)</f>
        <v>320682</v>
      </c>
      <c r="N21">
        <f>SUM(F$17:F21)</f>
        <v>329839</v>
      </c>
      <c r="O21">
        <f>SUM(G$17:G21)</f>
        <v>284552</v>
      </c>
      <c r="P21">
        <f>SUM(H$17:H21)</f>
        <v>0</v>
      </c>
      <c r="Q21">
        <f>SUM(I$17:I21)</f>
        <v>0</v>
      </c>
      <c r="R21">
        <f t="shared" si="10"/>
        <v>284552</v>
      </c>
      <c r="T21" t="s">
        <v>12</v>
      </c>
      <c r="V21">
        <f t="shared" si="11"/>
        <v>24300</v>
      </c>
      <c r="W21">
        <f t="shared" si="11"/>
        <v>36130</v>
      </c>
      <c r="X21">
        <f t="shared" si="11"/>
        <v>45287</v>
      </c>
      <c r="Y21">
        <f t="shared" si="11"/>
        <v>0</v>
      </c>
      <c r="Z21">
        <f t="shared" si="11"/>
        <v>-284552</v>
      </c>
      <c r="AA21">
        <f t="shared" si="11"/>
        <v>-284552</v>
      </c>
    </row>
    <row r="22" spans="2:27" x14ac:dyDescent="0.25">
      <c r="B22" t="s">
        <v>13</v>
      </c>
      <c r="D22">
        <v>52101</v>
      </c>
      <c r="E22">
        <v>52201</v>
      </c>
      <c r="F22">
        <v>48589</v>
      </c>
      <c r="G22">
        <v>50963</v>
      </c>
      <c r="L22">
        <f>SUM(D$17:D22)</f>
        <v>360953</v>
      </c>
      <c r="M22">
        <f>SUM(E$17:E22)</f>
        <v>372883</v>
      </c>
      <c r="N22">
        <f>SUM(F$17:F22)</f>
        <v>378428</v>
      </c>
      <c r="O22">
        <f>SUM(G$17:G22)</f>
        <v>335515</v>
      </c>
      <c r="P22">
        <f>SUM(H$17:H22)</f>
        <v>0</v>
      </c>
      <c r="Q22">
        <f>SUM(I$17:I22)</f>
        <v>0</v>
      </c>
      <c r="R22">
        <f t="shared" si="10"/>
        <v>335515</v>
      </c>
      <c r="T22" t="s">
        <v>13</v>
      </c>
      <c r="V22">
        <f t="shared" si="11"/>
        <v>25438</v>
      </c>
      <c r="W22">
        <f t="shared" si="11"/>
        <v>37368</v>
      </c>
      <c r="X22">
        <f t="shared" si="11"/>
        <v>42913</v>
      </c>
      <c r="Y22">
        <f t="shared" si="11"/>
        <v>0</v>
      </c>
      <c r="Z22">
        <f t="shared" si="11"/>
        <v>-335515</v>
      </c>
      <c r="AA22">
        <f t="shared" si="11"/>
        <v>-335515</v>
      </c>
    </row>
    <row r="23" spans="2:27" x14ac:dyDescent="0.25">
      <c r="B23" t="s">
        <v>14</v>
      </c>
      <c r="D23">
        <v>65106</v>
      </c>
      <c r="E23">
        <v>53668</v>
      </c>
      <c r="F23">
        <v>51422</v>
      </c>
      <c r="G23">
        <v>50964</v>
      </c>
      <c r="L23">
        <f>SUM(D$17:D23)</f>
        <v>426059</v>
      </c>
      <c r="M23">
        <f>SUM(E$17:E23)</f>
        <v>426551</v>
      </c>
      <c r="N23">
        <f>SUM(F$17:F23)</f>
        <v>429850</v>
      </c>
      <c r="O23">
        <f>SUM(G$17:G23)</f>
        <v>386479</v>
      </c>
      <c r="P23">
        <f>SUM(H$17:H23)</f>
        <v>0</v>
      </c>
      <c r="Q23">
        <f>SUM(I$17:I23)</f>
        <v>0</v>
      </c>
      <c r="R23">
        <f t="shared" si="10"/>
        <v>386479</v>
      </c>
      <c r="T23" t="s">
        <v>14</v>
      </c>
      <c r="V23">
        <f t="shared" si="11"/>
        <v>39580</v>
      </c>
      <c r="W23">
        <f t="shared" si="11"/>
        <v>40072</v>
      </c>
      <c r="X23">
        <f t="shared" si="11"/>
        <v>43371</v>
      </c>
      <c r="Y23">
        <f t="shared" si="11"/>
        <v>0</v>
      </c>
      <c r="Z23">
        <f t="shared" si="11"/>
        <v>-386479</v>
      </c>
      <c r="AA23">
        <f t="shared" si="11"/>
        <v>-386479</v>
      </c>
    </row>
    <row r="24" spans="2:27" x14ac:dyDescent="0.25">
      <c r="B24" t="s">
        <v>15</v>
      </c>
      <c r="D24">
        <v>57423</v>
      </c>
      <c r="E24">
        <v>56594</v>
      </c>
      <c r="F24">
        <v>53744</v>
      </c>
      <c r="G24">
        <v>48771</v>
      </c>
      <c r="L24">
        <f>SUM(D$17:D24)</f>
        <v>483482</v>
      </c>
      <c r="M24">
        <f>SUM(E$17:E24)</f>
        <v>483145</v>
      </c>
      <c r="N24">
        <f>SUM(F$17:F24)</f>
        <v>483594</v>
      </c>
      <c r="O24">
        <f>SUM(G$17:G24)</f>
        <v>435250</v>
      </c>
      <c r="P24">
        <f>SUM(H$17:H24)</f>
        <v>0</v>
      </c>
      <c r="Q24">
        <f>SUM(I$17:I24)</f>
        <v>0</v>
      </c>
      <c r="R24">
        <f t="shared" si="10"/>
        <v>435250</v>
      </c>
      <c r="T24" t="s">
        <v>15</v>
      </c>
      <c r="V24">
        <f t="shared" si="11"/>
        <v>48232</v>
      </c>
      <c r="W24">
        <f t="shared" si="11"/>
        <v>47895</v>
      </c>
      <c r="X24">
        <f t="shared" si="11"/>
        <v>48344</v>
      </c>
      <c r="Y24">
        <f t="shared" si="11"/>
        <v>0</v>
      </c>
      <c r="Z24">
        <f t="shared" si="11"/>
        <v>-435250</v>
      </c>
      <c r="AA24">
        <f t="shared" si="11"/>
        <v>-435250</v>
      </c>
    </row>
    <row r="25" spans="2:27" x14ac:dyDescent="0.25">
      <c r="B25" t="s">
        <v>16</v>
      </c>
      <c r="D25">
        <v>50334</v>
      </c>
      <c r="E25">
        <v>51456</v>
      </c>
      <c r="F25">
        <v>49326</v>
      </c>
      <c r="G25">
        <v>45834</v>
      </c>
      <c r="L25">
        <f>SUM(D$17:D25)</f>
        <v>533816</v>
      </c>
      <c r="M25">
        <f>SUM(E$17:E25)</f>
        <v>534601</v>
      </c>
      <c r="N25">
        <f>SUM(F$17:F25)</f>
        <v>532920</v>
      </c>
      <c r="O25">
        <f>SUM(G$17:G25)</f>
        <v>481084</v>
      </c>
      <c r="P25">
        <f>SUM(H$17:H25)</f>
        <v>0</v>
      </c>
      <c r="Q25">
        <f>SUM(I$17:I25)</f>
        <v>0</v>
      </c>
      <c r="R25">
        <f t="shared" si="10"/>
        <v>481084</v>
      </c>
      <c r="T25" t="s">
        <v>16</v>
      </c>
      <c r="V25">
        <f t="shared" si="11"/>
        <v>52732</v>
      </c>
      <c r="W25">
        <f t="shared" si="11"/>
        <v>53517</v>
      </c>
      <c r="X25">
        <f t="shared" si="11"/>
        <v>51836</v>
      </c>
      <c r="Y25">
        <f t="shared" si="11"/>
        <v>0</v>
      </c>
      <c r="Z25">
        <f t="shared" si="11"/>
        <v>-481084</v>
      </c>
      <c r="AA25">
        <f t="shared" si="11"/>
        <v>-481084</v>
      </c>
    </row>
    <row r="26" spans="2:27" x14ac:dyDescent="0.25">
      <c r="B26" t="s">
        <v>17</v>
      </c>
      <c r="D26">
        <v>54965</v>
      </c>
      <c r="E26">
        <v>54463</v>
      </c>
      <c r="F26">
        <v>59861</v>
      </c>
      <c r="G26">
        <v>49705</v>
      </c>
      <c r="L26">
        <f>SUM(D$17:D26)</f>
        <v>588781</v>
      </c>
      <c r="M26">
        <f>SUM(E$17:E26)</f>
        <v>589064</v>
      </c>
      <c r="N26">
        <f>SUM(F$17:F26)</f>
        <v>592781</v>
      </c>
      <c r="O26">
        <f>SUM(G$17:G26)</f>
        <v>530789</v>
      </c>
      <c r="P26">
        <f>SUM(H$17:H26)</f>
        <v>0</v>
      </c>
      <c r="Q26">
        <f>SUM(I$17:I26)</f>
        <v>0</v>
      </c>
      <c r="R26">
        <f t="shared" si="10"/>
        <v>530789</v>
      </c>
      <c r="T26" t="s">
        <v>17</v>
      </c>
      <c r="V26">
        <f t="shared" si="11"/>
        <v>57992</v>
      </c>
      <c r="W26">
        <f t="shared" si="11"/>
        <v>58275</v>
      </c>
      <c r="X26">
        <f t="shared" si="11"/>
        <v>61992</v>
      </c>
      <c r="Y26">
        <f t="shared" si="11"/>
        <v>0</v>
      </c>
      <c r="Z26">
        <f t="shared" si="11"/>
        <v>-530789</v>
      </c>
      <c r="AA26">
        <f t="shared" si="11"/>
        <v>-530789</v>
      </c>
    </row>
    <row r="27" spans="2:27" x14ac:dyDescent="0.25">
      <c r="B27" t="s">
        <v>18</v>
      </c>
      <c r="D27">
        <v>56848</v>
      </c>
      <c r="E27">
        <v>54870</v>
      </c>
      <c r="F27">
        <v>78470</v>
      </c>
      <c r="G27">
        <v>50201</v>
      </c>
      <c r="L27">
        <f>SUM(D$17:D27)</f>
        <v>645629</v>
      </c>
      <c r="M27">
        <f>SUM(E$17:E27)</f>
        <v>643934</v>
      </c>
      <c r="N27">
        <f>SUM(F$17:F27)</f>
        <v>671251</v>
      </c>
      <c r="O27">
        <f>SUM(G$17:G27)</f>
        <v>580990</v>
      </c>
      <c r="P27">
        <f>SUM(H$17:H27)</f>
        <v>0</v>
      </c>
      <c r="Q27">
        <f>SUM(I$17:I27)</f>
        <v>0</v>
      </c>
      <c r="R27">
        <f t="shared" si="10"/>
        <v>580990</v>
      </c>
      <c r="T27" t="s">
        <v>18</v>
      </c>
      <c r="V27">
        <f t="shared" si="11"/>
        <v>64639</v>
      </c>
      <c r="W27">
        <f t="shared" si="11"/>
        <v>62944</v>
      </c>
      <c r="X27">
        <f t="shared" si="11"/>
        <v>90261</v>
      </c>
      <c r="Y27">
        <f t="shared" si="11"/>
        <v>0</v>
      </c>
      <c r="Z27">
        <f t="shared" si="11"/>
        <v>-580990</v>
      </c>
      <c r="AA27">
        <f t="shared" si="11"/>
        <v>-580990</v>
      </c>
    </row>
    <row r="28" spans="2:27" x14ac:dyDescent="0.25">
      <c r="B28" t="s">
        <v>19</v>
      </c>
      <c r="D28">
        <v>67870</v>
      </c>
      <c r="E28">
        <v>65101</v>
      </c>
      <c r="F28">
        <v>74895</v>
      </c>
      <c r="G28">
        <v>53442</v>
      </c>
      <c r="L28">
        <f>SUM(D$17:D28)</f>
        <v>713499</v>
      </c>
      <c r="M28">
        <f>SUM(E$17:E28)</f>
        <v>709035</v>
      </c>
      <c r="N28">
        <f>SUM(F$17:F28)</f>
        <v>746146</v>
      </c>
      <c r="O28">
        <f>SUM(G$17:G28)</f>
        <v>634432</v>
      </c>
      <c r="P28">
        <f>SUM(H$17:H28)</f>
        <v>0</v>
      </c>
      <c r="Q28">
        <f>SUM(I$17:I28)</f>
        <v>0</v>
      </c>
      <c r="R28">
        <f t="shared" si="10"/>
        <v>634432</v>
      </c>
      <c r="T28" t="s">
        <v>19</v>
      </c>
      <c r="V28">
        <f t="shared" si="11"/>
        <v>79067</v>
      </c>
      <c r="W28">
        <f t="shared" si="11"/>
        <v>74603</v>
      </c>
      <c r="X28">
        <f t="shared" si="11"/>
        <v>111714</v>
      </c>
      <c r="Y28">
        <f t="shared" si="11"/>
        <v>0</v>
      </c>
      <c r="Z28">
        <f t="shared" si="11"/>
        <v>-634432</v>
      </c>
      <c r="AA28">
        <f t="shared" si="11"/>
        <v>-634432</v>
      </c>
    </row>
    <row r="31" spans="2:27" x14ac:dyDescent="0.25">
      <c r="B31" s="3" t="s">
        <v>93</v>
      </c>
      <c r="C31" s="3"/>
    </row>
    <row r="32" spans="2:27" x14ac:dyDescent="0.25">
      <c r="B32" s="3" t="s">
        <v>94</v>
      </c>
      <c r="C32" s="3"/>
    </row>
    <row r="33" spans="2:3" x14ac:dyDescent="0.25">
      <c r="B33" s="3" t="s">
        <v>183</v>
      </c>
      <c r="C33" s="3"/>
    </row>
  </sheetData>
  <hyperlinks>
    <hyperlink ref="A1" location="home!A1" display="home" xr:uid="{BA94C8D9-B81D-4A51-9401-FD8D8DD0AF3D}"/>
    <hyperlink ref="B31" r:id="rId1" xr:uid="{18FF744A-34C0-424E-A7E2-2D1F3682F60F}"/>
    <hyperlink ref="B32" r:id="rId2" xr:uid="{4D55BD0F-9D2A-4D69-B7ED-BBAE7A1FFC9C}"/>
    <hyperlink ref="B33" r:id="rId3" xr:uid="{5D3CF9DD-A82F-4F7D-B1E6-6DBE423D0FAF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032F-FC79-48C7-B1BA-E284448258C7}">
  <dimension ref="A1:AD31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4734</v>
      </c>
      <c r="D2">
        <v>4880</v>
      </c>
      <c r="E2">
        <v>5092</v>
      </c>
      <c r="F2">
        <v>4937</v>
      </c>
      <c r="G2">
        <v>4929</v>
      </c>
      <c r="H2">
        <v>5061</v>
      </c>
      <c r="I2">
        <v>4910</v>
      </c>
      <c r="K2">
        <f>SUM(C$2:C2)</f>
        <v>4734</v>
      </c>
      <c r="L2">
        <f>SUM(D$2:D2)</f>
        <v>4880</v>
      </c>
      <c r="M2">
        <f>SUM(E$2:E2)</f>
        <v>5092</v>
      </c>
      <c r="N2">
        <f>SUM(F$2:F2)</f>
        <v>4937</v>
      </c>
      <c r="O2">
        <f>SUM(G$2:G2)</f>
        <v>4929</v>
      </c>
      <c r="P2">
        <f>SUM(H$2:H2)</f>
        <v>5061</v>
      </c>
      <c r="Q2">
        <f>SUM(I$2:I2)</f>
        <v>4910</v>
      </c>
      <c r="R2">
        <f>MEDIAN(M2:Q2)</f>
        <v>4937</v>
      </c>
      <c r="T2" t="s">
        <v>8</v>
      </c>
      <c r="U2">
        <f t="shared" ref="U2:V13" si="0">K2-$R2</f>
        <v>-203</v>
      </c>
      <c r="V2">
        <f t="shared" si="0"/>
        <v>-57</v>
      </c>
      <c r="W2">
        <f t="shared" ref="W2:W10" si="1">M2-$R2</f>
        <v>155</v>
      </c>
      <c r="X2">
        <f t="shared" ref="X2:X10" si="2">N2-$R2</f>
        <v>0</v>
      </c>
      <c r="Y2">
        <f t="shared" ref="Y2:Y10" si="3">O2-$R2</f>
        <v>-8</v>
      </c>
      <c r="Z2">
        <f t="shared" ref="Z2:Z10" si="4">P2-$R2</f>
        <v>124</v>
      </c>
      <c r="AA2">
        <f t="shared" ref="AA2:AA10" si="5">Q2-$R2</f>
        <v>-27</v>
      </c>
      <c r="AC2">
        <f>MEDIAN($E2:$I2)</f>
        <v>4937</v>
      </c>
      <c r="AD2">
        <f>MEDIAN(F2:I2)</f>
        <v>4933</v>
      </c>
    </row>
    <row r="3" spans="1:30" x14ac:dyDescent="0.25">
      <c r="B3" t="s">
        <v>9</v>
      </c>
      <c r="C3">
        <v>4412</v>
      </c>
      <c r="D3">
        <v>4609</v>
      </c>
      <c r="E3">
        <v>4770</v>
      </c>
      <c r="F3">
        <v>4780</v>
      </c>
      <c r="G3">
        <v>4505</v>
      </c>
      <c r="H3">
        <v>4660</v>
      </c>
      <c r="I3">
        <v>4742</v>
      </c>
      <c r="K3">
        <f>SUM(C$2:C3)</f>
        <v>9146</v>
      </c>
      <c r="L3">
        <f>SUM(D$2:D3)</f>
        <v>9489</v>
      </c>
      <c r="M3">
        <f>SUM(E$2:E3)</f>
        <v>9862</v>
      </c>
      <c r="N3">
        <f>SUM(F$2:F3)</f>
        <v>9717</v>
      </c>
      <c r="O3">
        <f>SUM(G$2:G3)</f>
        <v>9434</v>
      </c>
      <c r="P3">
        <f>SUM(H$2:H3)</f>
        <v>9721</v>
      </c>
      <c r="Q3">
        <f>SUM(I$2:I3)</f>
        <v>9652</v>
      </c>
      <c r="R3">
        <f t="shared" ref="R3:R13" si="6">MEDIAN(M3:Q3)</f>
        <v>9717</v>
      </c>
      <c r="T3" t="s">
        <v>9</v>
      </c>
      <c r="U3">
        <f t="shared" si="0"/>
        <v>-571</v>
      </c>
      <c r="V3">
        <f t="shared" si="0"/>
        <v>-228</v>
      </c>
      <c r="W3">
        <f t="shared" si="1"/>
        <v>145</v>
      </c>
      <c r="X3">
        <f t="shared" si="2"/>
        <v>0</v>
      </c>
      <c r="Y3">
        <f t="shared" si="3"/>
        <v>-283</v>
      </c>
      <c r="Z3">
        <f t="shared" si="4"/>
        <v>4</v>
      </c>
      <c r="AA3">
        <f t="shared" si="5"/>
        <v>-65</v>
      </c>
      <c r="AC3">
        <f t="shared" ref="AC3:AC13" si="7">MEDIAN($E3:$I3)</f>
        <v>4742</v>
      </c>
      <c r="AD3">
        <f t="shared" ref="AD3:AD13" si="8">MEDIAN(F3:I3)</f>
        <v>4701</v>
      </c>
    </row>
    <row r="4" spans="1:30" x14ac:dyDescent="0.25">
      <c r="B4" t="s">
        <v>10</v>
      </c>
      <c r="C4">
        <v>4819</v>
      </c>
      <c r="D4">
        <v>4805</v>
      </c>
      <c r="E4">
        <v>5286</v>
      </c>
      <c r="F4">
        <v>4933</v>
      </c>
      <c r="G4">
        <v>4795</v>
      </c>
      <c r="H4">
        <v>5065</v>
      </c>
      <c r="I4">
        <v>4870</v>
      </c>
      <c r="K4">
        <f>SUM(C$2:C4)</f>
        <v>13965</v>
      </c>
      <c r="L4">
        <f>SUM(D$2:D4)</f>
        <v>14294</v>
      </c>
      <c r="M4">
        <f>SUM(E$2:E4)</f>
        <v>15148</v>
      </c>
      <c r="N4">
        <f>SUM(F$2:F4)</f>
        <v>14650</v>
      </c>
      <c r="O4">
        <f>SUM(G$2:G4)</f>
        <v>14229</v>
      </c>
      <c r="P4">
        <f>SUM(H$2:H4)</f>
        <v>14786</v>
      </c>
      <c r="Q4">
        <f>SUM(I$2:I4)</f>
        <v>14522</v>
      </c>
      <c r="R4">
        <f t="shared" si="6"/>
        <v>14650</v>
      </c>
      <c r="T4" t="s">
        <v>10</v>
      </c>
      <c r="U4">
        <f t="shared" si="0"/>
        <v>-685</v>
      </c>
      <c r="V4">
        <f t="shared" si="0"/>
        <v>-356</v>
      </c>
      <c r="W4">
        <f t="shared" si="1"/>
        <v>498</v>
      </c>
      <c r="X4">
        <f t="shared" si="2"/>
        <v>0</v>
      </c>
      <c r="Y4">
        <f t="shared" si="3"/>
        <v>-421</v>
      </c>
      <c r="Z4">
        <f t="shared" si="4"/>
        <v>136</v>
      </c>
      <c r="AA4">
        <f t="shared" si="5"/>
        <v>-128</v>
      </c>
      <c r="AC4">
        <f t="shared" si="7"/>
        <v>4933</v>
      </c>
      <c r="AD4">
        <f t="shared" si="8"/>
        <v>4901.5</v>
      </c>
    </row>
    <row r="5" spans="1:30" x14ac:dyDescent="0.25">
      <c r="B5" t="s">
        <v>11</v>
      </c>
      <c r="D5">
        <v>4484</v>
      </c>
      <c r="E5">
        <v>4989</v>
      </c>
      <c r="F5">
        <v>4821</v>
      </c>
      <c r="G5">
        <v>4898</v>
      </c>
      <c r="H5">
        <v>5011</v>
      </c>
      <c r="I5">
        <v>4798</v>
      </c>
      <c r="L5">
        <f>SUM(D$2:D5)</f>
        <v>18778</v>
      </c>
      <c r="M5">
        <f>SUM(E$2:E5)</f>
        <v>20137</v>
      </c>
      <c r="N5">
        <f>SUM(F$2:F5)</f>
        <v>19471</v>
      </c>
      <c r="O5">
        <f>SUM(G$2:G5)</f>
        <v>19127</v>
      </c>
      <c r="P5">
        <f>SUM(H$2:H5)</f>
        <v>19797</v>
      </c>
      <c r="Q5">
        <f>SUM(I$2:I5)</f>
        <v>19320</v>
      </c>
      <c r="R5">
        <f t="shared" si="6"/>
        <v>19471</v>
      </c>
      <c r="T5" t="s">
        <v>11</v>
      </c>
      <c r="V5">
        <f t="shared" si="0"/>
        <v>-693</v>
      </c>
      <c r="W5">
        <f t="shared" si="1"/>
        <v>666</v>
      </c>
      <c r="X5">
        <f t="shared" si="2"/>
        <v>0</v>
      </c>
      <c r="Y5">
        <f t="shared" si="3"/>
        <v>-344</v>
      </c>
      <c r="Z5">
        <f t="shared" si="4"/>
        <v>326</v>
      </c>
      <c r="AA5">
        <f t="shared" si="5"/>
        <v>-151</v>
      </c>
      <c r="AC5">
        <f t="shared" si="7"/>
        <v>4898</v>
      </c>
      <c r="AD5">
        <f t="shared" si="8"/>
        <v>4859.5</v>
      </c>
    </row>
    <row r="6" spans="1:30" x14ac:dyDescent="0.25">
      <c r="B6" t="s">
        <v>12</v>
      </c>
      <c r="D6">
        <v>4960</v>
      </c>
      <c r="E6">
        <v>5324</v>
      </c>
      <c r="F6">
        <v>5052</v>
      </c>
      <c r="G6">
        <v>5177</v>
      </c>
      <c r="H6">
        <v>5291</v>
      </c>
      <c r="I6">
        <v>5285</v>
      </c>
      <c r="L6">
        <f>SUM(D$2:D6)</f>
        <v>23738</v>
      </c>
      <c r="M6">
        <f>SUM(E$2:E6)</f>
        <v>25461</v>
      </c>
      <c r="N6">
        <f>SUM(F$2:F6)</f>
        <v>24523</v>
      </c>
      <c r="O6">
        <f>SUM(G$2:G6)</f>
        <v>24304</v>
      </c>
      <c r="P6">
        <f>SUM(H$2:H6)</f>
        <v>25088</v>
      </c>
      <c r="Q6">
        <f>SUM(I$2:I6)</f>
        <v>24605</v>
      </c>
      <c r="R6">
        <f t="shared" si="6"/>
        <v>24605</v>
      </c>
      <c r="T6" t="s">
        <v>12</v>
      </c>
      <c r="V6">
        <f t="shared" si="0"/>
        <v>-867</v>
      </c>
      <c r="W6">
        <f t="shared" si="1"/>
        <v>856</v>
      </c>
      <c r="X6">
        <f t="shared" si="2"/>
        <v>-82</v>
      </c>
      <c r="Y6">
        <f t="shared" si="3"/>
        <v>-301</v>
      </c>
      <c r="Z6">
        <f t="shared" si="4"/>
        <v>483</v>
      </c>
      <c r="AA6">
        <f t="shared" si="5"/>
        <v>0</v>
      </c>
      <c r="AC6">
        <f t="shared" si="7"/>
        <v>5285</v>
      </c>
      <c r="AD6">
        <f t="shared" si="8"/>
        <v>5231</v>
      </c>
    </row>
    <row r="7" spans="1:30" x14ac:dyDescent="0.25">
      <c r="B7" t="s">
        <v>13</v>
      </c>
      <c r="D7">
        <v>5085</v>
      </c>
      <c r="E7">
        <v>5246</v>
      </c>
      <c r="F7">
        <v>5367</v>
      </c>
      <c r="G7">
        <v>5245</v>
      </c>
      <c r="H7">
        <v>5326</v>
      </c>
      <c r="I7">
        <v>5193</v>
      </c>
      <c r="L7">
        <f>SUM(D$2:D7)</f>
        <v>28823</v>
      </c>
      <c r="M7">
        <f>SUM(E$2:E7)</f>
        <v>30707</v>
      </c>
      <c r="N7">
        <f>SUM(F$2:F7)</f>
        <v>29890</v>
      </c>
      <c r="O7">
        <f>SUM(G$2:G7)</f>
        <v>29549</v>
      </c>
      <c r="P7">
        <f>SUM(H$2:H7)</f>
        <v>30414</v>
      </c>
      <c r="Q7">
        <f>SUM(I$2:I7)</f>
        <v>29798</v>
      </c>
      <c r="R7">
        <f t="shared" si="6"/>
        <v>29890</v>
      </c>
      <c r="T7" t="s">
        <v>13</v>
      </c>
      <c r="V7">
        <f t="shared" si="0"/>
        <v>-1067</v>
      </c>
      <c r="W7">
        <f t="shared" si="1"/>
        <v>817</v>
      </c>
      <c r="X7">
        <f t="shared" si="2"/>
        <v>0</v>
      </c>
      <c r="Y7">
        <f t="shared" si="3"/>
        <v>-341</v>
      </c>
      <c r="Z7">
        <f t="shared" si="4"/>
        <v>524</v>
      </c>
      <c r="AA7">
        <f t="shared" si="5"/>
        <v>-92</v>
      </c>
      <c r="AC7">
        <f t="shared" si="7"/>
        <v>5246</v>
      </c>
      <c r="AD7">
        <f t="shared" si="8"/>
        <v>5285.5</v>
      </c>
    </row>
    <row r="8" spans="1:30" x14ac:dyDescent="0.25">
      <c r="B8" t="s">
        <v>14</v>
      </c>
      <c r="D8">
        <v>5318</v>
      </c>
      <c r="E8">
        <v>5889</v>
      </c>
      <c r="F8">
        <v>5625</v>
      </c>
      <c r="G8">
        <v>5674</v>
      </c>
      <c r="H8">
        <v>5638</v>
      </c>
      <c r="I8">
        <v>5401</v>
      </c>
      <c r="L8">
        <f>SUM(D$2:D8)</f>
        <v>34141</v>
      </c>
      <c r="M8">
        <f>SUM(E$2:E8)</f>
        <v>36596</v>
      </c>
      <c r="N8">
        <f>SUM(F$2:F8)</f>
        <v>35515</v>
      </c>
      <c r="O8">
        <f>SUM(G$2:G8)</f>
        <v>35223</v>
      </c>
      <c r="P8">
        <f>SUM(H$2:H8)</f>
        <v>36052</v>
      </c>
      <c r="Q8">
        <f>SUM(I$2:I8)</f>
        <v>35199</v>
      </c>
      <c r="R8">
        <f t="shared" si="6"/>
        <v>35515</v>
      </c>
      <c r="T8" t="s">
        <v>14</v>
      </c>
      <c r="V8">
        <f t="shared" si="0"/>
        <v>-1374</v>
      </c>
      <c r="W8">
        <f t="shared" si="1"/>
        <v>1081</v>
      </c>
      <c r="X8">
        <f t="shared" si="2"/>
        <v>0</v>
      </c>
      <c r="Y8">
        <f t="shared" si="3"/>
        <v>-292</v>
      </c>
      <c r="Z8">
        <f t="shared" si="4"/>
        <v>537</v>
      </c>
      <c r="AA8">
        <f t="shared" si="5"/>
        <v>-316</v>
      </c>
      <c r="AC8">
        <f t="shared" si="7"/>
        <v>5638</v>
      </c>
      <c r="AD8">
        <f t="shared" si="8"/>
        <v>5631.5</v>
      </c>
    </row>
    <row r="9" spans="1:30" x14ac:dyDescent="0.25">
      <c r="B9" t="s">
        <v>15</v>
      </c>
      <c r="D9">
        <v>5314</v>
      </c>
      <c r="E9">
        <v>5828</v>
      </c>
      <c r="F9">
        <v>5680</v>
      </c>
      <c r="G9">
        <v>5715</v>
      </c>
      <c r="H9">
        <v>5457</v>
      </c>
      <c r="I9">
        <v>5559</v>
      </c>
      <c r="L9">
        <f>SUM(D$2:D9)</f>
        <v>39455</v>
      </c>
      <c r="M9">
        <f>SUM(E$2:E9)</f>
        <v>42424</v>
      </c>
      <c r="N9">
        <f>SUM(F$2:F9)</f>
        <v>41195</v>
      </c>
      <c r="O9">
        <f>SUM(G$2:G9)</f>
        <v>40938</v>
      </c>
      <c r="P9">
        <f>SUM(H$2:H9)</f>
        <v>41509</v>
      </c>
      <c r="Q9">
        <f>SUM(I$2:I9)</f>
        <v>40758</v>
      </c>
      <c r="R9">
        <f t="shared" si="6"/>
        <v>41195</v>
      </c>
      <c r="T9" t="s">
        <v>15</v>
      </c>
      <c r="V9">
        <f t="shared" si="0"/>
        <v>-1740</v>
      </c>
      <c r="W9">
        <f t="shared" si="1"/>
        <v>1229</v>
      </c>
      <c r="X9">
        <f t="shared" si="2"/>
        <v>0</v>
      </c>
      <c r="Y9">
        <f t="shared" si="3"/>
        <v>-257</v>
      </c>
      <c r="Z9">
        <f t="shared" si="4"/>
        <v>314</v>
      </c>
      <c r="AA9">
        <f t="shared" si="5"/>
        <v>-437</v>
      </c>
      <c r="AC9">
        <f t="shared" si="7"/>
        <v>5680</v>
      </c>
      <c r="AD9">
        <f t="shared" si="8"/>
        <v>5619.5</v>
      </c>
    </row>
    <row r="10" spans="1:30" x14ac:dyDescent="0.25">
      <c r="B10" t="s">
        <v>16</v>
      </c>
      <c r="D10">
        <v>5054</v>
      </c>
      <c r="E10">
        <v>5416</v>
      </c>
      <c r="F10">
        <v>5196</v>
      </c>
      <c r="G10">
        <v>5463</v>
      </c>
      <c r="H10">
        <v>5243</v>
      </c>
      <c r="I10">
        <v>5399</v>
      </c>
      <c r="L10">
        <f>SUM(D$2:D10)</f>
        <v>44509</v>
      </c>
      <c r="M10">
        <f>SUM(E$2:E10)</f>
        <v>47840</v>
      </c>
      <c r="N10">
        <f>SUM(F$2:F10)</f>
        <v>46391</v>
      </c>
      <c r="O10">
        <f>SUM(G$2:G10)</f>
        <v>46401</v>
      </c>
      <c r="P10">
        <f>SUM(H$2:H10)</f>
        <v>46752</v>
      </c>
      <c r="Q10">
        <f>SUM(I$2:I10)</f>
        <v>46157</v>
      </c>
      <c r="R10">
        <f t="shared" si="6"/>
        <v>46401</v>
      </c>
      <c r="T10" t="s">
        <v>16</v>
      </c>
      <c r="V10">
        <f t="shared" si="0"/>
        <v>-1892</v>
      </c>
      <c r="W10">
        <f t="shared" si="1"/>
        <v>1439</v>
      </c>
      <c r="X10">
        <f t="shared" si="2"/>
        <v>-10</v>
      </c>
      <c r="Y10">
        <f t="shared" si="3"/>
        <v>0</v>
      </c>
      <c r="Z10">
        <f t="shared" si="4"/>
        <v>351</v>
      </c>
      <c r="AA10">
        <f t="shared" si="5"/>
        <v>-244</v>
      </c>
      <c r="AC10">
        <f t="shared" si="7"/>
        <v>5399</v>
      </c>
      <c r="AD10">
        <f t="shared" si="8"/>
        <v>5321</v>
      </c>
    </row>
    <row r="11" spans="1:30" x14ac:dyDescent="0.25">
      <c r="B11" t="s">
        <v>17</v>
      </c>
      <c r="D11">
        <v>4886</v>
      </c>
      <c r="E11">
        <v>5593</v>
      </c>
      <c r="F11">
        <v>5200</v>
      </c>
      <c r="G11">
        <v>5276</v>
      </c>
      <c r="H11">
        <v>5213</v>
      </c>
      <c r="I11">
        <v>5401</v>
      </c>
      <c r="L11">
        <f>SUM(D$2:D11)</f>
        <v>49395</v>
      </c>
      <c r="M11">
        <f>SUM(E$2:E11)</f>
        <v>53433</v>
      </c>
      <c r="N11">
        <f>SUM(F$2:F11)</f>
        <v>51591</v>
      </c>
      <c r="O11">
        <f>SUM(G$2:G11)</f>
        <v>51677</v>
      </c>
      <c r="P11">
        <f>SUM(H$2:H11)</f>
        <v>51965</v>
      </c>
      <c r="Q11">
        <f>SUM(I$2:I11)</f>
        <v>51558</v>
      </c>
      <c r="R11">
        <f t="shared" si="6"/>
        <v>51677</v>
      </c>
      <c r="T11" t="s">
        <v>17</v>
      </c>
      <c r="V11">
        <f t="shared" si="0"/>
        <v>-2282</v>
      </c>
      <c r="W11">
        <f t="shared" ref="W11:AA13" si="9">M11-$R11</f>
        <v>1756</v>
      </c>
      <c r="X11">
        <f t="shared" si="9"/>
        <v>-86</v>
      </c>
      <c r="Y11">
        <f t="shared" si="9"/>
        <v>0</v>
      </c>
      <c r="Z11">
        <f t="shared" si="9"/>
        <v>288</v>
      </c>
      <c r="AA11">
        <f t="shared" si="9"/>
        <v>-119</v>
      </c>
      <c r="AC11">
        <f t="shared" si="7"/>
        <v>5276</v>
      </c>
      <c r="AD11">
        <f t="shared" si="8"/>
        <v>5244.5</v>
      </c>
    </row>
    <row r="12" spans="1:30" x14ac:dyDescent="0.25">
      <c r="B12" t="s">
        <v>18</v>
      </c>
      <c r="D12">
        <v>4555</v>
      </c>
      <c r="E12">
        <v>5136</v>
      </c>
      <c r="F12">
        <v>4719</v>
      </c>
      <c r="G12">
        <v>4879</v>
      </c>
      <c r="H12">
        <v>4755</v>
      </c>
      <c r="I12">
        <v>4983</v>
      </c>
      <c r="L12">
        <f>SUM(D$2:D12)</f>
        <v>53950</v>
      </c>
      <c r="M12">
        <f>SUM(E$2:E12)</f>
        <v>58569</v>
      </c>
      <c r="N12">
        <f>SUM(F$2:F12)</f>
        <v>56310</v>
      </c>
      <c r="O12">
        <f>SUM(G$2:G12)</f>
        <v>56556</v>
      </c>
      <c r="P12">
        <f>SUM(H$2:H12)</f>
        <v>56720</v>
      </c>
      <c r="Q12">
        <f>SUM(I$2:I12)</f>
        <v>56541</v>
      </c>
      <c r="R12">
        <f t="shared" si="6"/>
        <v>56556</v>
      </c>
      <c r="T12" t="s">
        <v>18</v>
      </c>
      <c r="V12">
        <f t="shared" si="0"/>
        <v>-2606</v>
      </c>
      <c r="W12">
        <f t="shared" si="9"/>
        <v>2013</v>
      </c>
      <c r="X12">
        <f t="shared" si="9"/>
        <v>-246</v>
      </c>
      <c r="Y12">
        <f t="shared" si="9"/>
        <v>0</v>
      </c>
      <c r="Z12">
        <f t="shared" si="9"/>
        <v>164</v>
      </c>
      <c r="AA12">
        <f t="shared" si="9"/>
        <v>-15</v>
      </c>
      <c r="AC12">
        <f t="shared" si="7"/>
        <v>4879</v>
      </c>
      <c r="AD12">
        <f t="shared" si="8"/>
        <v>4817</v>
      </c>
    </row>
    <row r="13" spans="1:30" x14ac:dyDescent="0.25">
      <c r="B13" t="s">
        <v>19</v>
      </c>
      <c r="D13">
        <v>4480</v>
      </c>
      <c r="E13">
        <v>4904</v>
      </c>
      <c r="F13">
        <v>4627</v>
      </c>
      <c r="G13">
        <v>4611</v>
      </c>
      <c r="H13">
        <v>4756</v>
      </c>
      <c r="I13">
        <v>4856</v>
      </c>
      <c r="L13">
        <f>SUM(D$2:D13)</f>
        <v>58430</v>
      </c>
      <c r="M13">
        <f>SUM(E$2:E13)</f>
        <v>63473</v>
      </c>
      <c r="N13">
        <f>SUM(F$2:F13)</f>
        <v>60937</v>
      </c>
      <c r="O13">
        <f>SUM(G$2:G13)</f>
        <v>61167</v>
      </c>
      <c r="P13">
        <f>SUM(H$2:H13)</f>
        <v>61476</v>
      </c>
      <c r="Q13">
        <f>SUM(I$2:I13)</f>
        <v>61397</v>
      </c>
      <c r="R13">
        <f t="shared" si="6"/>
        <v>61397</v>
      </c>
      <c r="T13" t="s">
        <v>19</v>
      </c>
      <c r="V13">
        <f t="shared" si="0"/>
        <v>-2967</v>
      </c>
      <c r="W13">
        <f t="shared" si="9"/>
        <v>2076</v>
      </c>
      <c r="X13">
        <f t="shared" si="9"/>
        <v>-460</v>
      </c>
      <c r="Y13">
        <f t="shared" si="9"/>
        <v>-230</v>
      </c>
      <c r="Z13">
        <f t="shared" si="9"/>
        <v>79</v>
      </c>
      <c r="AA13">
        <f t="shared" si="9"/>
        <v>0</v>
      </c>
      <c r="AC13">
        <f t="shared" si="7"/>
        <v>4756</v>
      </c>
      <c r="AD13">
        <f t="shared" si="8"/>
        <v>4691.5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5531</v>
      </c>
      <c r="D17">
        <v>5462</v>
      </c>
      <c r="E17">
        <v>5458</v>
      </c>
      <c r="F17">
        <v>4847</v>
      </c>
      <c r="G17">
        <v>5001</v>
      </c>
      <c r="H17">
        <v>5004</v>
      </c>
      <c r="I17">
        <v>4908</v>
      </c>
      <c r="K17">
        <f>SUM(C$17:C17)</f>
        <v>5531</v>
      </c>
      <c r="L17">
        <f>SUM(D$17:D17)</f>
        <v>5462</v>
      </c>
      <c r="M17">
        <f>SUM(E$17:E17)</f>
        <v>5458</v>
      </c>
      <c r="N17">
        <f>SUM(F$17:F17)</f>
        <v>4847</v>
      </c>
      <c r="O17">
        <f>SUM(G$17:G17)</f>
        <v>5001</v>
      </c>
      <c r="P17">
        <f>SUM(H$17:H17)</f>
        <v>5004</v>
      </c>
      <c r="Q17">
        <f>SUM(I$17:I17)</f>
        <v>4908</v>
      </c>
      <c r="R17">
        <f t="shared" ref="R17:R28" si="10">MEDIAN(M17:Q17)</f>
        <v>5001</v>
      </c>
      <c r="T17" t="s">
        <v>8</v>
      </c>
      <c r="U17">
        <f t="shared" ref="U17:AA28" si="11">K17-$R17</f>
        <v>530</v>
      </c>
      <c r="V17">
        <f t="shared" si="11"/>
        <v>461</v>
      </c>
      <c r="W17">
        <f t="shared" si="11"/>
        <v>457</v>
      </c>
      <c r="X17">
        <f t="shared" si="11"/>
        <v>-154</v>
      </c>
      <c r="Y17">
        <f t="shared" si="11"/>
        <v>0</v>
      </c>
      <c r="Z17">
        <f t="shared" si="11"/>
        <v>3</v>
      </c>
      <c r="AA17">
        <f t="shared" si="11"/>
        <v>-93</v>
      </c>
    </row>
    <row r="18" spans="2:27" x14ac:dyDescent="0.25">
      <c r="B18" t="s">
        <v>9</v>
      </c>
      <c r="C18">
        <v>4597</v>
      </c>
      <c r="D18">
        <v>5025</v>
      </c>
      <c r="E18">
        <v>4350</v>
      </c>
      <c r="F18">
        <v>4373</v>
      </c>
      <c r="G18">
        <v>4735</v>
      </c>
      <c r="H18">
        <v>4948</v>
      </c>
      <c r="I18">
        <v>4724</v>
      </c>
      <c r="K18">
        <f>SUM(C$17:C18)</f>
        <v>10128</v>
      </c>
      <c r="L18">
        <f>SUM(D$17:D18)</f>
        <v>10487</v>
      </c>
      <c r="M18">
        <f>SUM(E$17:E18)</f>
        <v>9808</v>
      </c>
      <c r="N18">
        <f>SUM(F$17:F18)</f>
        <v>9220</v>
      </c>
      <c r="O18">
        <f>SUM(G$17:G18)</f>
        <v>9736</v>
      </c>
      <c r="P18">
        <f>SUM(H$17:H18)</f>
        <v>9952</v>
      </c>
      <c r="Q18">
        <f>SUM(I$17:I18)</f>
        <v>9632</v>
      </c>
      <c r="R18">
        <f t="shared" si="10"/>
        <v>9736</v>
      </c>
      <c r="T18" t="s">
        <v>9</v>
      </c>
      <c r="U18">
        <f t="shared" si="11"/>
        <v>392</v>
      </c>
      <c r="V18">
        <f t="shared" si="11"/>
        <v>751</v>
      </c>
      <c r="W18">
        <f t="shared" si="11"/>
        <v>72</v>
      </c>
      <c r="X18">
        <f t="shared" si="11"/>
        <v>-516</v>
      </c>
      <c r="Y18">
        <f t="shared" si="11"/>
        <v>0</v>
      </c>
      <c r="Z18">
        <f t="shared" si="11"/>
        <v>216</v>
      </c>
      <c r="AA18">
        <f t="shared" si="11"/>
        <v>-104</v>
      </c>
    </row>
    <row r="19" spans="2:27" x14ac:dyDescent="0.25">
      <c r="B19" t="s">
        <v>10</v>
      </c>
      <c r="C19">
        <v>5087</v>
      </c>
      <c r="D19">
        <v>5393</v>
      </c>
      <c r="E19">
        <v>4460</v>
      </c>
      <c r="F19">
        <v>4840</v>
      </c>
      <c r="G19">
        <v>4606</v>
      </c>
      <c r="H19">
        <v>5683</v>
      </c>
      <c r="I19">
        <v>4922</v>
      </c>
      <c r="K19">
        <f>SUM(C$17:C19)</f>
        <v>15215</v>
      </c>
      <c r="L19">
        <f>SUM(D$17:D19)</f>
        <v>15880</v>
      </c>
      <c r="M19">
        <f>SUM(E$17:E19)</f>
        <v>14268</v>
      </c>
      <c r="N19">
        <f>SUM(F$17:F19)</f>
        <v>14060</v>
      </c>
      <c r="O19">
        <f>SUM(G$17:G19)</f>
        <v>14342</v>
      </c>
      <c r="P19">
        <f>SUM(H$17:H19)</f>
        <v>15635</v>
      </c>
      <c r="Q19">
        <f>SUM(I$17:I19)</f>
        <v>14554</v>
      </c>
      <c r="R19">
        <f t="shared" si="10"/>
        <v>14342</v>
      </c>
      <c r="T19" t="s">
        <v>10</v>
      </c>
      <c r="U19">
        <f t="shared" si="11"/>
        <v>873</v>
      </c>
      <c r="V19">
        <f t="shared" si="11"/>
        <v>1538</v>
      </c>
      <c r="W19">
        <f t="shared" si="11"/>
        <v>-74</v>
      </c>
      <c r="X19">
        <f t="shared" si="11"/>
        <v>-282</v>
      </c>
      <c r="Y19">
        <f t="shared" si="11"/>
        <v>0</v>
      </c>
      <c r="Z19">
        <f t="shared" si="11"/>
        <v>1293</v>
      </c>
      <c r="AA19">
        <f t="shared" si="11"/>
        <v>212</v>
      </c>
    </row>
    <row r="20" spans="2:27" x14ac:dyDescent="0.25">
      <c r="B20" t="s">
        <v>11</v>
      </c>
      <c r="D20">
        <v>4921</v>
      </c>
      <c r="E20">
        <v>4352</v>
      </c>
      <c r="F20">
        <v>4740</v>
      </c>
      <c r="G20">
        <v>4469</v>
      </c>
      <c r="H20">
        <v>4697</v>
      </c>
      <c r="I20">
        <v>4243</v>
      </c>
      <c r="L20">
        <f>SUM(D$17:D20)</f>
        <v>20801</v>
      </c>
      <c r="M20">
        <f>SUM(E$17:E20)</f>
        <v>18620</v>
      </c>
      <c r="N20">
        <f>SUM(F$17:F20)</f>
        <v>18800</v>
      </c>
      <c r="O20">
        <f>SUM(G$17:G20)</f>
        <v>18811</v>
      </c>
      <c r="P20">
        <f>SUM(H$17:H20)</f>
        <v>20332</v>
      </c>
      <c r="Q20">
        <f>SUM(I$17:I20)</f>
        <v>18797</v>
      </c>
      <c r="R20">
        <f t="shared" si="10"/>
        <v>18800</v>
      </c>
      <c r="T20" t="s">
        <v>11</v>
      </c>
      <c r="V20">
        <f t="shared" si="11"/>
        <v>2001</v>
      </c>
      <c r="W20">
        <f t="shared" si="11"/>
        <v>-180</v>
      </c>
      <c r="X20">
        <f t="shared" si="11"/>
        <v>0</v>
      </c>
      <c r="Y20">
        <f t="shared" si="11"/>
        <v>11</v>
      </c>
      <c r="Z20">
        <f t="shared" si="11"/>
        <v>1532</v>
      </c>
      <c r="AA20">
        <f t="shared" si="11"/>
        <v>-3</v>
      </c>
    </row>
    <row r="21" spans="2:27" x14ac:dyDescent="0.25">
      <c r="B21" t="s">
        <v>12</v>
      </c>
      <c r="D21">
        <v>4610</v>
      </c>
      <c r="E21">
        <v>4640</v>
      </c>
      <c r="F21">
        <v>4382</v>
      </c>
      <c r="G21">
        <v>4437</v>
      </c>
      <c r="H21">
        <v>4393</v>
      </c>
      <c r="I21">
        <v>4468</v>
      </c>
      <c r="L21">
        <f>SUM(D$17:D21)</f>
        <v>25411</v>
      </c>
      <c r="M21">
        <f>SUM(E$17:E21)</f>
        <v>23260</v>
      </c>
      <c r="N21">
        <f>SUM(F$17:F21)</f>
        <v>23182</v>
      </c>
      <c r="O21">
        <f>SUM(G$17:G21)</f>
        <v>23248</v>
      </c>
      <c r="P21">
        <f>SUM(H$17:H21)</f>
        <v>24725</v>
      </c>
      <c r="Q21">
        <f>SUM(I$17:I21)</f>
        <v>23265</v>
      </c>
      <c r="R21">
        <f t="shared" si="10"/>
        <v>23260</v>
      </c>
      <c r="T21" t="s">
        <v>12</v>
      </c>
      <c r="V21">
        <f t="shared" si="11"/>
        <v>2151</v>
      </c>
      <c r="W21">
        <f t="shared" si="11"/>
        <v>0</v>
      </c>
      <c r="X21">
        <f t="shared" si="11"/>
        <v>-78</v>
      </c>
      <c r="Y21">
        <f t="shared" si="11"/>
        <v>-12</v>
      </c>
      <c r="Z21">
        <f t="shared" si="11"/>
        <v>1465</v>
      </c>
      <c r="AA21">
        <f t="shared" si="11"/>
        <v>5</v>
      </c>
    </row>
    <row r="22" spans="2:27" x14ac:dyDescent="0.25">
      <c r="B22" t="s">
        <v>13</v>
      </c>
      <c r="D22">
        <v>4617</v>
      </c>
      <c r="E22">
        <v>4416</v>
      </c>
      <c r="F22">
        <v>4179</v>
      </c>
      <c r="G22">
        <v>4257</v>
      </c>
      <c r="H22">
        <v>4120</v>
      </c>
      <c r="I22">
        <v>4222</v>
      </c>
      <c r="L22">
        <f>SUM(D$17:D22)</f>
        <v>30028</v>
      </c>
      <c r="M22">
        <f>SUM(E$17:E22)</f>
        <v>27676</v>
      </c>
      <c r="N22">
        <f>SUM(F$17:F22)</f>
        <v>27361</v>
      </c>
      <c r="O22">
        <f>SUM(G$17:G22)</f>
        <v>27505</v>
      </c>
      <c r="P22">
        <f>SUM(H$17:H22)</f>
        <v>28845</v>
      </c>
      <c r="Q22">
        <f>SUM(I$17:I22)</f>
        <v>27487</v>
      </c>
      <c r="R22">
        <f t="shared" si="10"/>
        <v>27505</v>
      </c>
      <c r="T22" t="s">
        <v>13</v>
      </c>
      <c r="V22">
        <f t="shared" si="11"/>
        <v>2523</v>
      </c>
      <c r="W22">
        <f t="shared" si="11"/>
        <v>171</v>
      </c>
      <c r="X22">
        <f t="shared" si="11"/>
        <v>-144</v>
      </c>
      <c r="Y22">
        <f t="shared" si="11"/>
        <v>0</v>
      </c>
      <c r="Z22">
        <f t="shared" si="11"/>
        <v>1340</v>
      </c>
      <c r="AA22">
        <f t="shared" si="11"/>
        <v>-18</v>
      </c>
    </row>
    <row r="23" spans="2:27" x14ac:dyDescent="0.25">
      <c r="B23" t="s">
        <v>14</v>
      </c>
      <c r="D23">
        <v>4684</v>
      </c>
      <c r="E23">
        <v>4604</v>
      </c>
      <c r="F23">
        <v>4337</v>
      </c>
      <c r="G23">
        <v>4235</v>
      </c>
      <c r="H23">
        <v>4535</v>
      </c>
      <c r="I23">
        <v>4079</v>
      </c>
      <c r="L23">
        <f>SUM(D$17:D23)</f>
        <v>34712</v>
      </c>
      <c r="M23">
        <f>SUM(E$17:E23)</f>
        <v>32280</v>
      </c>
      <c r="N23">
        <f>SUM(F$17:F23)</f>
        <v>31698</v>
      </c>
      <c r="O23">
        <f>SUM(G$17:G23)</f>
        <v>31740</v>
      </c>
      <c r="P23">
        <f>SUM(H$17:H23)</f>
        <v>33380</v>
      </c>
      <c r="Q23">
        <f>SUM(I$17:I23)</f>
        <v>31566</v>
      </c>
      <c r="R23">
        <f t="shared" si="10"/>
        <v>31740</v>
      </c>
      <c r="T23" t="s">
        <v>14</v>
      </c>
      <c r="V23">
        <f t="shared" si="11"/>
        <v>2972</v>
      </c>
      <c r="W23">
        <f t="shared" si="11"/>
        <v>540</v>
      </c>
      <c r="X23">
        <f t="shared" si="11"/>
        <v>-42</v>
      </c>
      <c r="Y23">
        <f t="shared" si="11"/>
        <v>0</v>
      </c>
      <c r="Z23">
        <f t="shared" si="11"/>
        <v>1640</v>
      </c>
      <c r="AA23">
        <f t="shared" si="11"/>
        <v>-174</v>
      </c>
    </row>
    <row r="24" spans="2:27" x14ac:dyDescent="0.25">
      <c r="B24" t="s">
        <v>15</v>
      </c>
      <c r="D24">
        <v>4824</v>
      </c>
      <c r="E24">
        <v>4767</v>
      </c>
      <c r="F24">
        <v>4316</v>
      </c>
      <c r="G24">
        <v>4295</v>
      </c>
      <c r="H24">
        <v>4438</v>
      </c>
      <c r="I24">
        <v>4162</v>
      </c>
      <c r="L24">
        <f>SUM(D$17:D24)</f>
        <v>39536</v>
      </c>
      <c r="M24">
        <f>SUM(E$17:E24)</f>
        <v>37047</v>
      </c>
      <c r="N24">
        <f>SUM(F$17:F24)</f>
        <v>36014</v>
      </c>
      <c r="O24">
        <f>SUM(G$17:G24)</f>
        <v>36035</v>
      </c>
      <c r="P24">
        <f>SUM(H$17:H24)</f>
        <v>37818</v>
      </c>
      <c r="Q24">
        <f>SUM(I$17:I24)</f>
        <v>35728</v>
      </c>
      <c r="R24">
        <f t="shared" si="10"/>
        <v>36035</v>
      </c>
      <c r="T24" t="s">
        <v>15</v>
      </c>
      <c r="V24">
        <f t="shared" si="11"/>
        <v>3501</v>
      </c>
      <c r="W24">
        <f t="shared" si="11"/>
        <v>1012</v>
      </c>
      <c r="X24">
        <f t="shared" si="11"/>
        <v>-21</v>
      </c>
      <c r="Y24">
        <f t="shared" si="11"/>
        <v>0</v>
      </c>
      <c r="Z24">
        <f t="shared" si="11"/>
        <v>1783</v>
      </c>
      <c r="AA24">
        <f t="shared" si="11"/>
        <v>-307</v>
      </c>
    </row>
    <row r="25" spans="2:27" x14ac:dyDescent="0.25">
      <c r="B25" t="s">
        <v>16</v>
      </c>
      <c r="D25">
        <v>4494</v>
      </c>
      <c r="E25">
        <v>4577</v>
      </c>
      <c r="F25">
        <v>4281</v>
      </c>
      <c r="G25">
        <v>4239</v>
      </c>
      <c r="H25">
        <v>4128</v>
      </c>
      <c r="I25">
        <v>4126</v>
      </c>
      <c r="L25">
        <f>SUM(D$17:D25)</f>
        <v>44030</v>
      </c>
      <c r="M25">
        <f>SUM(E$17:E25)</f>
        <v>41624</v>
      </c>
      <c r="N25">
        <f>SUM(F$17:F25)</f>
        <v>40295</v>
      </c>
      <c r="O25">
        <f>SUM(G$17:G25)</f>
        <v>40274</v>
      </c>
      <c r="P25">
        <f>SUM(H$17:H25)</f>
        <v>41946</v>
      </c>
      <c r="Q25">
        <f>SUM(I$17:I25)</f>
        <v>39854</v>
      </c>
      <c r="R25">
        <f t="shared" si="10"/>
        <v>40295</v>
      </c>
      <c r="T25" t="s">
        <v>16</v>
      </c>
      <c r="V25">
        <f t="shared" si="11"/>
        <v>3735</v>
      </c>
      <c r="W25">
        <f t="shared" si="11"/>
        <v>1329</v>
      </c>
      <c r="X25">
        <f t="shared" si="11"/>
        <v>0</v>
      </c>
      <c r="Y25">
        <f t="shared" si="11"/>
        <v>-21</v>
      </c>
      <c r="Z25">
        <f t="shared" si="11"/>
        <v>1651</v>
      </c>
      <c r="AA25">
        <f t="shared" si="11"/>
        <v>-441</v>
      </c>
    </row>
    <row r="26" spans="2:27" x14ac:dyDescent="0.25">
      <c r="B26" t="s">
        <v>17</v>
      </c>
      <c r="D26">
        <v>4895</v>
      </c>
      <c r="E26">
        <v>5001</v>
      </c>
      <c r="F26">
        <v>4489</v>
      </c>
      <c r="G26">
        <v>4440</v>
      </c>
      <c r="H26">
        <v>4369</v>
      </c>
      <c r="I26">
        <v>4279</v>
      </c>
      <c r="L26">
        <f>SUM(D$17:D26)</f>
        <v>48925</v>
      </c>
      <c r="M26">
        <f>SUM(E$17:E26)</f>
        <v>46625</v>
      </c>
      <c r="N26">
        <f>SUM(F$17:F26)</f>
        <v>44784</v>
      </c>
      <c r="O26">
        <f>SUM(G$17:G26)</f>
        <v>44714</v>
      </c>
      <c r="P26">
        <f>SUM(H$17:H26)</f>
        <v>46315</v>
      </c>
      <c r="Q26">
        <f>SUM(I$17:I26)</f>
        <v>44133</v>
      </c>
      <c r="R26">
        <f t="shared" si="10"/>
        <v>44784</v>
      </c>
      <c r="T26" t="s">
        <v>17</v>
      </c>
      <c r="V26">
        <f t="shared" si="11"/>
        <v>4141</v>
      </c>
      <c r="W26">
        <f t="shared" si="11"/>
        <v>1841</v>
      </c>
      <c r="X26">
        <f t="shared" si="11"/>
        <v>0</v>
      </c>
      <c r="Y26">
        <f t="shared" si="11"/>
        <v>-70</v>
      </c>
      <c r="Z26">
        <f t="shared" si="11"/>
        <v>1531</v>
      </c>
      <c r="AA26">
        <f t="shared" si="11"/>
        <v>-651</v>
      </c>
    </row>
    <row r="27" spans="2:27" x14ac:dyDescent="0.25">
      <c r="B27" t="s">
        <v>18</v>
      </c>
      <c r="D27">
        <v>4673</v>
      </c>
      <c r="E27">
        <v>4974</v>
      </c>
      <c r="F27">
        <v>4591</v>
      </c>
      <c r="G27">
        <v>4484</v>
      </c>
      <c r="H27">
        <v>4230</v>
      </c>
      <c r="I27">
        <v>4324</v>
      </c>
      <c r="L27">
        <f>SUM(D$17:D27)</f>
        <v>53598</v>
      </c>
      <c r="M27">
        <f>SUM(E$17:E27)</f>
        <v>51599</v>
      </c>
      <c r="N27">
        <f>SUM(F$17:F27)</f>
        <v>49375</v>
      </c>
      <c r="O27">
        <f>SUM(G$17:G27)</f>
        <v>49198</v>
      </c>
      <c r="P27">
        <f>SUM(H$17:H27)</f>
        <v>50545</v>
      </c>
      <c r="Q27">
        <f>SUM(I$17:I27)</f>
        <v>48457</v>
      </c>
      <c r="R27">
        <f t="shared" si="10"/>
        <v>49375</v>
      </c>
      <c r="T27" t="s">
        <v>18</v>
      </c>
      <c r="V27">
        <f t="shared" si="11"/>
        <v>4223</v>
      </c>
      <c r="W27">
        <f t="shared" si="11"/>
        <v>2224</v>
      </c>
      <c r="X27">
        <f t="shared" si="11"/>
        <v>0</v>
      </c>
      <c r="Y27">
        <f t="shared" si="11"/>
        <v>-177</v>
      </c>
      <c r="Z27">
        <f t="shared" si="11"/>
        <v>1170</v>
      </c>
      <c r="AA27">
        <f t="shared" si="11"/>
        <v>-918</v>
      </c>
    </row>
    <row r="28" spans="2:27" x14ac:dyDescent="0.25">
      <c r="B28" t="s">
        <v>19</v>
      </c>
      <c r="D28">
        <v>5837</v>
      </c>
      <c r="E28">
        <v>5553</v>
      </c>
      <c r="F28">
        <v>5270</v>
      </c>
      <c r="G28">
        <v>4760</v>
      </c>
      <c r="H28">
        <v>4687</v>
      </c>
      <c r="I28">
        <v>4804</v>
      </c>
      <c r="L28">
        <f>SUM(D$17:D28)</f>
        <v>59435</v>
      </c>
      <c r="M28">
        <f>SUM(E$17:E28)</f>
        <v>57152</v>
      </c>
      <c r="N28">
        <f>SUM(F$17:F28)</f>
        <v>54645</v>
      </c>
      <c r="O28">
        <f>SUM(G$17:G28)</f>
        <v>53958</v>
      </c>
      <c r="P28">
        <f>SUM(H$17:H28)</f>
        <v>55232</v>
      </c>
      <c r="Q28">
        <f>SUM(I$17:I28)</f>
        <v>53261</v>
      </c>
      <c r="R28">
        <f t="shared" si="10"/>
        <v>54645</v>
      </c>
      <c r="T28" t="s">
        <v>19</v>
      </c>
      <c r="V28">
        <f t="shared" si="11"/>
        <v>4790</v>
      </c>
      <c r="W28">
        <f t="shared" si="11"/>
        <v>2507</v>
      </c>
      <c r="X28">
        <f t="shared" si="11"/>
        <v>0</v>
      </c>
      <c r="Y28">
        <f t="shared" si="11"/>
        <v>-687</v>
      </c>
      <c r="Z28">
        <f t="shared" si="11"/>
        <v>587</v>
      </c>
      <c r="AA28">
        <f t="shared" si="11"/>
        <v>-1384</v>
      </c>
    </row>
    <row r="31" spans="2:27" x14ac:dyDescent="0.25">
      <c r="B31" s="3" t="s">
        <v>68</v>
      </c>
      <c r="C31" s="3"/>
    </row>
  </sheetData>
  <hyperlinks>
    <hyperlink ref="A1" location="home!A1" display="home" xr:uid="{87A48FDB-4A3E-497E-BEC3-6C5F77C33DF4}"/>
    <hyperlink ref="B31" r:id="rId1" xr:uid="{9435449C-3D6F-46D2-9610-0E8F40E2F08B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8D68-0277-416B-9F97-812839E904DA}">
  <dimension ref="B1:U38"/>
  <sheetViews>
    <sheetView workbookViewId="0">
      <selection activeCell="B40" sqref="B40"/>
    </sheetView>
  </sheetViews>
  <sheetFormatPr baseColWidth="10" defaultRowHeight="15" x14ac:dyDescent="0.25"/>
  <sheetData>
    <row r="1" spans="2:21" x14ac:dyDescent="0.25">
      <c r="D1" s="14">
        <v>2022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Q1" s="15">
        <v>2023</v>
      </c>
      <c r="R1" s="15"/>
      <c r="S1" s="15"/>
      <c r="T1" s="15"/>
      <c r="U1" s="15"/>
    </row>
    <row r="2" spans="2:21" x14ac:dyDescent="0.25"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Q2" t="s">
        <v>8</v>
      </c>
      <c r="R2" t="s">
        <v>9</v>
      </c>
      <c r="S2" t="s">
        <v>10</v>
      </c>
      <c r="T2" t="s">
        <v>11</v>
      </c>
      <c r="U2" t="s">
        <v>12</v>
      </c>
    </row>
    <row r="3" spans="2:21" x14ac:dyDescent="0.25">
      <c r="B3" s="3" t="s">
        <v>42</v>
      </c>
      <c r="D3" s="9">
        <f>Germany!D2/Germany!AC2</f>
        <v>0.91533976930792382</v>
      </c>
      <c r="E3" s="9">
        <f>Germany!D3/Germany!AC3</f>
        <v>0.91528109028960813</v>
      </c>
      <c r="F3" s="9">
        <f>Germany!D4/Germany!AC4</f>
        <v>0.91796936680877939</v>
      </c>
      <c r="G3" s="9">
        <f>Germany!D5/Germany!AC5</f>
        <v>0.92451038766675786</v>
      </c>
      <c r="H3" s="9">
        <f>Germany!D6/Germany!AC6</f>
        <v>1.0021865664747005</v>
      </c>
      <c r="I3" s="9">
        <f>Germany!D7/Germany!AC7</f>
        <v>0.9771075416672963</v>
      </c>
      <c r="J3" s="9">
        <f>Germany!D8/Germany!AC8</f>
        <v>0.94628253559716058</v>
      </c>
      <c r="K3" s="9">
        <f>Germany!D9/Germany!AC9</f>
        <v>0.95072058206240384</v>
      </c>
      <c r="L3" s="9">
        <f>Germany!D10/Germany!AC10</f>
        <v>0.95543628759438748</v>
      </c>
      <c r="M3" s="9">
        <f>Germany!D11/Germany!AC11</f>
        <v>0.94830166093071977</v>
      </c>
      <c r="N3" s="9">
        <f>Germany!D12/Germany!AC12</f>
        <v>0.95490422721268164</v>
      </c>
      <c r="O3" s="9">
        <f>Germany!D13/Germany!AC13</f>
        <v>0.93744647209961129</v>
      </c>
      <c r="Q3" s="9">
        <f>Germany!C2/Germany!AC2</f>
        <v>0.87158350050150446</v>
      </c>
      <c r="R3" s="9">
        <f>Germany!C3/Germany!AC3</f>
        <v>0.86434412265758087</v>
      </c>
      <c r="S3" s="9">
        <f>Germany!C4/Germany!AC4</f>
        <v>0.88018316753513348</v>
      </c>
      <c r="T3" s="9"/>
      <c r="U3" s="9"/>
    </row>
    <row r="4" spans="2:21" x14ac:dyDescent="0.25">
      <c r="B4" s="3" t="s">
        <v>43</v>
      </c>
      <c r="D4" s="9">
        <f>France!D2/France!AC2</f>
        <v>0.9606834349593496</v>
      </c>
      <c r="E4" s="9">
        <f>France!D3/France!AC3</f>
        <v>1.0067294751009421</v>
      </c>
      <c r="F4" s="9">
        <f>France!D4/France!AC4</f>
        <v>0.9946895089028821</v>
      </c>
      <c r="G4" s="9">
        <f>France!D5/France!AC5</f>
        <v>0.97561800412566368</v>
      </c>
      <c r="H4" s="9">
        <f>France!D6/France!AC6</f>
        <v>0.97569406256382862</v>
      </c>
      <c r="I4" s="9">
        <f>France!D7/France!AC7</f>
        <v>0.97874098318980585</v>
      </c>
      <c r="J4" s="9">
        <f>France!D8/France!AC8</f>
        <v>0.95350379485667969</v>
      </c>
      <c r="K4" s="9">
        <f>France!D9/France!AC9</f>
        <v>0.96764941201334476</v>
      </c>
      <c r="L4" s="9">
        <f>France!D10/France!AC10</f>
        <v>0.92542774131066396</v>
      </c>
      <c r="M4" s="9">
        <f>France!D11/France!AC11</f>
        <v>0.90325861011829101</v>
      </c>
      <c r="N4" s="9">
        <f>France!D12/France!AC12</f>
        <v>0.94065766723243605</v>
      </c>
      <c r="O4" s="9">
        <f>France!D13/France!AC13</f>
        <v>0.93607450582868723</v>
      </c>
      <c r="Q4" s="9">
        <f>France!C2/France!AC2</f>
        <v>0.90193089430894313</v>
      </c>
      <c r="R4" s="9">
        <f>France!C3/France!AC3</f>
        <v>0.94571556751906682</v>
      </c>
      <c r="S4" s="9">
        <f>France!C4/France!AC4</f>
        <v>0.92728079838219091</v>
      </c>
      <c r="T4" s="9">
        <f>France!C5/France!AC5</f>
        <v>0.90798417368367657</v>
      </c>
      <c r="U4" s="9"/>
    </row>
    <row r="5" spans="2:21" x14ac:dyDescent="0.25">
      <c r="B5" s="3" t="s">
        <v>44</v>
      </c>
      <c r="D5" s="9">
        <f>Switzerland!D2/Switzerland!AC2</f>
        <v>0.89401048854540432</v>
      </c>
      <c r="E5" s="9">
        <f>Switzerland!D3/Switzerland!AC3</f>
        <v>0.85854765506807862</v>
      </c>
      <c r="F5" s="9">
        <f>Switzerland!D4/Switzerland!AC4</f>
        <v>0.85576788952434091</v>
      </c>
      <c r="G5" s="9">
        <f>Switzerland!D5/Switzerland!AC5</f>
        <v>0.87535410764872523</v>
      </c>
      <c r="H5" s="9">
        <f>Switzerland!D6/Switzerland!AC6</f>
        <v>0.88266881460598734</v>
      </c>
      <c r="I5" s="9">
        <f>Switzerland!D7/Switzerland!AC7</f>
        <v>0.90405753833627356</v>
      </c>
      <c r="J5" s="9">
        <f>Switzerland!D8/Switzerland!AC8</f>
        <v>0.86686914705137941</v>
      </c>
      <c r="K5" s="9">
        <f>Switzerland!D9/Switzerland!AC9</f>
        <v>0.88092440266353311</v>
      </c>
      <c r="L5" s="9">
        <f>Switzerland!D10/Switzerland!AC10</f>
        <v>0.88199254128929139</v>
      </c>
      <c r="M5" s="9">
        <f>Switzerland!D11/Switzerland!AC11</f>
        <v>0.88323150033944331</v>
      </c>
      <c r="N5" s="9">
        <f>Switzerland!D12/Switzerland!AC12</f>
        <v>0.86268313702958921</v>
      </c>
      <c r="O5" s="9"/>
      <c r="Q5" s="9">
        <f>Switzerland!C2/Switzerland!AC2</f>
        <v>0.86282086668506763</v>
      </c>
      <c r="R5" s="9">
        <f>Switzerland!C3/Switzerland!AC3</f>
        <v>0.87140695915279875</v>
      </c>
      <c r="S5" s="9">
        <f>Switzerland!C4/Switzerland!AC4</f>
        <v>0.86204491560887153</v>
      </c>
      <c r="T5" s="9"/>
      <c r="U5" s="9"/>
    </row>
    <row r="6" spans="2:21" x14ac:dyDescent="0.25">
      <c r="B6" s="3" t="s">
        <v>45</v>
      </c>
      <c r="D6" s="9">
        <f>Austria!D2/Austria!AC2</f>
        <v>0.93906250000000002</v>
      </c>
      <c r="E6" s="9">
        <f>Austria!D3/Austria!AC3</f>
        <v>0.94777148108439269</v>
      </c>
      <c r="F6" s="9">
        <f>Austria!D4/Austria!AC4</f>
        <v>0.92536242285058135</v>
      </c>
      <c r="G6" s="9">
        <f>Austria!D5/Austria!AC5</f>
        <v>0.94079528718703975</v>
      </c>
      <c r="H6" s="9">
        <f>Austria!D6/Austria!AC6</f>
        <v>0.98525487993259375</v>
      </c>
      <c r="I6" s="9">
        <f>Austria!D7/Austria!AC7</f>
        <v>0.9955660246639878</v>
      </c>
      <c r="J6" s="9">
        <f>Austria!D8/Austria!AC8</f>
        <v>0.97014351614556638</v>
      </c>
      <c r="K6" s="9">
        <f>Austria!D9/Austria!AC9</f>
        <v>0.99482964337796631</v>
      </c>
      <c r="L6" s="9">
        <f>Austria!D10/Austria!AC10</f>
        <v>1.0153784434340734</v>
      </c>
      <c r="M6" s="9">
        <f>Austria!D11/Austria!AC11</f>
        <v>0.98816004354926512</v>
      </c>
      <c r="N6" s="9">
        <f>Austria!D12/Austria!AC12</f>
        <v>0.98179629908229271</v>
      </c>
      <c r="O6" s="9">
        <f>Austria!D13/Austria!AC13</f>
        <v>0.934385137127691</v>
      </c>
      <c r="Q6" s="9"/>
      <c r="R6" s="9"/>
      <c r="S6" s="9"/>
      <c r="T6" s="9"/>
      <c r="U6" s="9"/>
    </row>
    <row r="7" spans="2:21" x14ac:dyDescent="0.25">
      <c r="B7" s="3" t="s">
        <v>46</v>
      </c>
      <c r="D7" s="9">
        <f>EnglandWales!D2/EnglandWales!AC2</f>
        <v>0.83430662281807455</v>
      </c>
      <c r="E7" s="9">
        <f>EnglandWales!D3/EnglandWales!AC3</f>
        <v>0.86803148478574488</v>
      </c>
      <c r="F7" s="9">
        <f>EnglandWales!D4/EnglandWales!AC4</f>
        <v>0.86112980145541074</v>
      </c>
      <c r="G7" s="9">
        <f>EnglandWales!D5/EnglandWales!AC5</f>
        <v>0.8673159360800512</v>
      </c>
      <c r="H7" s="9">
        <f>EnglandWales!D6/EnglandWales!AC6</f>
        <v>0.81779366551279753</v>
      </c>
      <c r="I7" s="9">
        <f>EnglandWales!D7/EnglandWales!AC7</f>
        <v>0.83743883458825719</v>
      </c>
      <c r="J7" s="9">
        <f>EnglandWales!D8/EnglandWales!AC8</f>
        <v>0.81693487001933551</v>
      </c>
      <c r="K7" s="9">
        <f>EnglandWales!D9/EnglandWales!AC9</f>
        <v>0.82177656725272474</v>
      </c>
      <c r="L7" s="9">
        <f>EnglandWales!D10/EnglandWales!AC10</f>
        <v>0.83003639477627911</v>
      </c>
      <c r="M7" s="9">
        <f>EnglandWales!D11/EnglandWales!AC11</f>
        <v>0.8515022945709585</v>
      </c>
      <c r="N7" s="9">
        <f>EnglandWales!D12/EnglandWales!AC12</f>
        <v>0.86585735256425189</v>
      </c>
      <c r="O7" s="9">
        <f>EnglandWales!D13/EnglandWales!AC13</f>
        <v>0.8748671460851033</v>
      </c>
      <c r="Q7" s="9"/>
      <c r="R7" s="9"/>
      <c r="S7" s="9"/>
      <c r="T7" s="9"/>
      <c r="U7" s="9"/>
    </row>
    <row r="8" spans="2:21" x14ac:dyDescent="0.25">
      <c r="B8" s="3" t="s">
        <v>47</v>
      </c>
      <c r="D8" s="9">
        <f>NorthernIreland!D2/NorthernIreland!AC2</f>
        <v>0.89401165871754107</v>
      </c>
      <c r="E8" s="9">
        <f>NorthernIreland!D3/NorthernIreland!AC3</f>
        <v>0.955952380952381</v>
      </c>
      <c r="F8" s="9">
        <f>NorthernIreland!D4/NorthernIreland!AC4</f>
        <v>0.97667962243198225</v>
      </c>
      <c r="G8" s="9">
        <f>NorthernIreland!D5/NorthernIreland!AC5</f>
        <v>0.91671293725707936</v>
      </c>
      <c r="H8" s="9">
        <f>NorthernIreland!D6/NorthernIreland!AC6</f>
        <v>0.90164805954279637</v>
      </c>
      <c r="I8" s="9">
        <f>NorthernIreland!D7/NorthernIreland!AC7</f>
        <v>0.93477027793533751</v>
      </c>
      <c r="J8" s="9">
        <f>NorthernIreland!D8/NorthernIreland!AC8</f>
        <v>0.89711099847947284</v>
      </c>
      <c r="K8" s="9">
        <f>NorthernIreland!D9/NorthernIreland!AC9</f>
        <v>0.90034877927254608</v>
      </c>
      <c r="L8" s="9">
        <f>NorthernIreland!D10/NorthernIreland!AC10</f>
        <v>0.90392354124748486</v>
      </c>
      <c r="M8" s="9">
        <f>NorthernIreland!D11/NorthernIreland!AC11</f>
        <v>0.92638672887506479</v>
      </c>
      <c r="N8" s="9">
        <f>NorthernIreland!D12/NorthernIreland!AC12</f>
        <v>0.87301587301587302</v>
      </c>
      <c r="O8" s="9">
        <f>NorthernIreland!D13/NorthernIreland!AC13</f>
        <v>0.93585526315789469</v>
      </c>
      <c r="Q8" s="9">
        <f>NorthernIreland!C2/NorthernIreland!AC2</f>
        <v>0.89401165871754107</v>
      </c>
      <c r="R8" s="9">
        <f>NorthernIreland!C3/NorthernIreland!AC3</f>
        <v>0.88749999999999996</v>
      </c>
      <c r="S8" s="9">
        <f>NorthernIreland!C4/NorthernIreland!AC4</f>
        <v>0.90338700721821208</v>
      </c>
      <c r="T8" s="9"/>
      <c r="U8" s="9"/>
    </row>
    <row r="9" spans="2:21" x14ac:dyDescent="0.25">
      <c r="B9" s="3" t="s">
        <v>79</v>
      </c>
      <c r="D9" s="9">
        <f>Scotland!D2/Scotland!AC2</f>
        <v>0.93024366937410419</v>
      </c>
      <c r="E9" s="9">
        <f>Scotland!D3/Scotland!AC3</f>
        <v>0.93354514164680968</v>
      </c>
      <c r="F9" s="9">
        <f>Scotland!D4/Scotland!AC4</f>
        <v>0.9564264849074976</v>
      </c>
      <c r="G9" s="9">
        <f>Scotland!D5/Scotland!AC5</f>
        <v>0.9262010896483408</v>
      </c>
      <c r="H9" s="9">
        <f>Scotland!D6/Scotland!AC6</f>
        <v>0.90061234102684884</v>
      </c>
      <c r="I9" s="9">
        <f>Scotland!D7/Scotland!AC7</f>
        <v>0.94556500607533411</v>
      </c>
      <c r="J9" s="9">
        <f>Scotland!D8/Scotland!AC8</f>
        <v>0.89583797017582911</v>
      </c>
      <c r="K9" s="9">
        <f>Scotland!D9/Scotland!AC9</f>
        <v>0.95340830846913016</v>
      </c>
      <c r="L9" s="9">
        <f>Scotland!D10/Scotland!AC10</f>
        <v>0.93661808928984502</v>
      </c>
      <c r="M9" s="9">
        <f>Scotland!D11/Scotland!AC11</f>
        <v>0.9356113435611344</v>
      </c>
      <c r="N9" s="9">
        <f>Scotland!D12/Scotland!AC12</f>
        <v>0.92107867392380005</v>
      </c>
      <c r="O9" s="9">
        <f>Scotland!D13/Scotland!AC13</f>
        <v>0.96935648621041881</v>
      </c>
      <c r="Q9" s="9">
        <f>Scotland!C2/Scotland!AC2</f>
        <v>0.86526516961299571</v>
      </c>
      <c r="R9" s="9">
        <f>Scotland!C3/Scotland!AC3</f>
        <v>0.89568440561292029</v>
      </c>
      <c r="S9" s="9">
        <f>Scotland!C4/Scotland!AC4</f>
        <v>0.92575462512171369</v>
      </c>
      <c r="T9" s="9">
        <f>Scotland!C5/Scotland!AC5</f>
        <v>0.80287270926201093</v>
      </c>
      <c r="U9" s="9"/>
    </row>
    <row r="10" spans="2:21" x14ac:dyDescent="0.25">
      <c r="B10" s="3" t="s">
        <v>48</v>
      </c>
      <c r="D10" s="9">
        <f>Sweden!D2/Sweden!AC2</f>
        <v>0.93952165209145511</v>
      </c>
      <c r="E10" s="9">
        <f>Sweden!D3/Sweden!AC3</f>
        <v>0.95443377261559081</v>
      </c>
      <c r="F10" s="9">
        <f>Sweden!D4/Sweden!AC4</f>
        <v>0.91967590277083122</v>
      </c>
      <c r="G10" s="9">
        <f>Sweden!D5/Sweden!AC5</f>
        <v>0.88647561588738055</v>
      </c>
      <c r="H10" s="9">
        <f>Sweden!D6/Sweden!AC6</f>
        <v>0.92044581091468103</v>
      </c>
      <c r="I10" s="9">
        <f>Sweden!D7/Sweden!AC7</f>
        <v>0.95176752546434995</v>
      </c>
      <c r="J10" s="9">
        <f>Sweden!D8/Sweden!AC8</f>
        <v>0.88505416546831561</v>
      </c>
      <c r="K10" s="9">
        <f>Sweden!D9/Sweden!AC9</f>
        <v>0.92332709175125649</v>
      </c>
      <c r="L10" s="9">
        <f>Sweden!D10/Sweden!AC10</f>
        <v>0.88905403970697527</v>
      </c>
      <c r="M10" s="9">
        <f>Sweden!D11/Sweden!AC11</f>
        <v>0.87124371724949201</v>
      </c>
      <c r="N10" s="9">
        <f>Sweden!D12/Sweden!AC12</f>
        <v>0.88389072067828545</v>
      </c>
      <c r="O10" s="9">
        <f>Sweden!D13/Sweden!AC13</f>
        <v>0.92396511485075539</v>
      </c>
      <c r="Q10" s="9">
        <f>Sweden!C2/Sweden!AC2</f>
        <v>0.87208934780318192</v>
      </c>
      <c r="R10" s="9">
        <f>Sweden!C3/Sweden!AC3</f>
        <v>0.88541433995979446</v>
      </c>
      <c r="S10" s="9">
        <f>Sweden!C4/Sweden!AC4</f>
        <v>0.87296188856656998</v>
      </c>
      <c r="T10" s="9">
        <f>Sweden!C5/Sweden!AC5</f>
        <v>0.84293614881850176</v>
      </c>
      <c r="U10" s="9"/>
    </row>
    <row r="11" spans="2:21" x14ac:dyDescent="0.25">
      <c r="B11" s="3" t="s">
        <v>49</v>
      </c>
      <c r="D11" s="9">
        <f>Portugal!D2/Portugal!AC2</f>
        <v>0.89051399916422902</v>
      </c>
      <c r="E11" s="9">
        <f>Portugal!D3/Portugal!AC3</f>
        <v>0.98065733605912875</v>
      </c>
      <c r="F11" s="9">
        <f>Portugal!D4/Portugal!AC4</f>
        <v>0.96327643092813087</v>
      </c>
      <c r="G11" s="9">
        <f>Portugal!D5/Portugal!AC5</f>
        <v>0.91260997067448679</v>
      </c>
      <c r="H11" s="9">
        <f>Portugal!D6/Portugal!AC6</f>
        <v>0.95969077857537277</v>
      </c>
      <c r="I11" s="9">
        <f>Portugal!D7/Portugal!AC7</f>
        <v>0.98433152731000151</v>
      </c>
      <c r="J11" s="9">
        <f>Portugal!D8/Portugal!AC8</f>
        <v>0.97286769644056414</v>
      </c>
      <c r="K11" s="9">
        <f>Portugal!D9/Portugal!AC9</f>
        <v>1.0537098560354374</v>
      </c>
      <c r="L11" s="9">
        <f>Portugal!D10/Portugal!AC10</f>
        <v>0.99895779051589373</v>
      </c>
      <c r="M11" s="9">
        <f>Portugal!D11/Portugal!AC11</f>
        <v>0.99283105640470715</v>
      </c>
      <c r="N11" s="9">
        <f>Portugal!D12/Portugal!AC12</f>
        <v>1.0168914123491839</v>
      </c>
      <c r="O11" s="9">
        <f>Portugal!D13/Portugal!AC13</f>
        <v>1.0198161975875932</v>
      </c>
      <c r="Q11" s="9">
        <f>Portugal!C2/Portugal!AC2</f>
        <v>0.99540325950689512</v>
      </c>
      <c r="R11" s="9">
        <f>Portugal!C3/Portugal!AC3</f>
        <v>0.97169366252555434</v>
      </c>
      <c r="S11" s="9">
        <f>Portugal!C4/Portugal!AC4</f>
        <v>1.0032993831588009</v>
      </c>
      <c r="T11" s="9"/>
      <c r="U11" s="9"/>
    </row>
    <row r="12" spans="2:21" x14ac:dyDescent="0.25">
      <c r="B12" s="3" t="s">
        <v>50</v>
      </c>
      <c r="D12" s="9">
        <f>Spain!D2/Spain!AC2</f>
        <v>0.89727137209151597</v>
      </c>
      <c r="E12" s="9">
        <f>Spain!D3/Spain!AC3</f>
        <v>0.91198214024300983</v>
      </c>
      <c r="F12" s="9">
        <f>Spain!D4/Spain!AC4</f>
        <v>0.92966965533699242</v>
      </c>
      <c r="G12" s="9">
        <f>Spain!D5/Spain!AC5</f>
        <v>0.88297428769979147</v>
      </c>
      <c r="H12" s="9">
        <f>Spain!D6/Spain!AC6</f>
        <v>0.90720435893986273</v>
      </c>
      <c r="I12" s="9">
        <f>Spain!D7/Spain!AC7</f>
        <v>0.95701492537313437</v>
      </c>
      <c r="J12" s="9">
        <f>Spain!D8/Spain!AC8</f>
        <v>0.91965910179067323</v>
      </c>
      <c r="K12" s="9">
        <f>Spain!D9/Spain!AC9</f>
        <v>0.94144664996466887</v>
      </c>
      <c r="L12" s="9">
        <f>Spain!D10/Spain!AC10</f>
        <v>0.90901779107550751</v>
      </c>
      <c r="M12" s="9">
        <f>Spain!D11/Spain!AC11</f>
        <v>0.88111361926260345</v>
      </c>
      <c r="N12" s="9">
        <f>Spain!D12/Spain!AC12</f>
        <v>0.95916919959473146</v>
      </c>
      <c r="O12" s="9">
        <f>Spain!D13/Spain!AC13</f>
        <v>0.94186962628027271</v>
      </c>
      <c r="Q12" s="9">
        <f>Spain!C2/Spain!AC2</f>
        <v>0.87526735368461983</v>
      </c>
      <c r="R12" s="9">
        <f>Spain!C3/Spain!AC3</f>
        <v>0.90210071731810859</v>
      </c>
      <c r="S12" s="9">
        <f>Spain!C4/Spain!AC4</f>
        <v>0.90832850373299701</v>
      </c>
      <c r="T12" s="9">
        <f>Spain!C5/Spain!AC5</f>
        <v>0.87355802640722724</v>
      </c>
      <c r="U12" s="9"/>
    </row>
    <row r="13" spans="2:21" x14ac:dyDescent="0.25">
      <c r="B13" s="3" t="s">
        <v>51</v>
      </c>
      <c r="D13" s="9">
        <f>Netherlands!D2/Netherlands!AC2</f>
        <v>0.99340425531914889</v>
      </c>
      <c r="E13" s="9">
        <f>Netherlands!D3/Netherlands!AC3</f>
        <v>1.0110536779324055</v>
      </c>
      <c r="F13" s="9">
        <f>Netherlands!D4/Netherlands!AC4</f>
        <v>0.9985984066096194</v>
      </c>
      <c r="G13" s="9">
        <f>Netherlands!D5/Netherlands!AC5</f>
        <v>0.9563985987925766</v>
      </c>
      <c r="H13" s="9">
        <f>Netherlands!D6/Netherlands!AC6</f>
        <v>0.97222802255168095</v>
      </c>
      <c r="I13" s="9">
        <f>Netherlands!D7/Netherlands!AC7</f>
        <v>0.99119222096956028</v>
      </c>
      <c r="J13" s="9">
        <f>Netherlands!D8/Netherlands!AC8</f>
        <v>0.95877487722925825</v>
      </c>
      <c r="K13" s="9">
        <f>Netherlands!D9/Netherlands!AC9</f>
        <v>0.98452273021629322</v>
      </c>
      <c r="L13" s="9">
        <f>Netherlands!D10/Netherlands!AC10</f>
        <v>1.0135640785781104</v>
      </c>
      <c r="M13" s="9">
        <f>Netherlands!D11/Netherlands!AC11</f>
        <v>0.98660744789887256</v>
      </c>
      <c r="N13" s="9">
        <f>Netherlands!D12/Netherlands!AC12</f>
        <v>0.96302791173461932</v>
      </c>
      <c r="O13" s="9">
        <f>Netherlands!D13/Netherlands!AC13</f>
        <v>0.97439180537772085</v>
      </c>
      <c r="Q13" s="9">
        <f>Netherlands!C2/Netherlands!AC2</f>
        <v>0.93446808510638302</v>
      </c>
      <c r="R13" s="9">
        <f>Netherlands!C3/Netherlands!AC3</f>
        <v>0.96683896620278331</v>
      </c>
      <c r="S13" s="9">
        <f>Netherlands!C4/Netherlands!AC4</f>
        <v>1.0083357922691059</v>
      </c>
      <c r="T13" s="9">
        <f>Netherlands!C5/Netherlands!AC5</f>
        <v>0.95498248490720727</v>
      </c>
      <c r="U13" s="9"/>
    </row>
    <row r="14" spans="2:21" x14ac:dyDescent="0.25">
      <c r="B14" s="3" t="s">
        <v>52</v>
      </c>
      <c r="D14" s="9">
        <f>Belgium!D2/Belgium!AC2</f>
        <v>0.96723325824288342</v>
      </c>
      <c r="E14" s="9">
        <f>Belgium!D3/Belgium!AC3</f>
        <v>1.0258948095292899</v>
      </c>
      <c r="F14" s="9">
        <f>Belgium!D4/Belgium!AC4</f>
        <v>1</v>
      </c>
      <c r="G14" s="9">
        <f>Belgium!D5/Belgium!AC5</f>
        <v>0.97060992310123251</v>
      </c>
      <c r="H14" s="9">
        <f>Belgium!D6/Belgium!AC6</f>
        <v>0.98746615862829645</v>
      </c>
      <c r="I14" s="9">
        <f>Belgium!D7/Belgium!AC7</f>
        <v>0.98116264938221587</v>
      </c>
      <c r="J14" s="9">
        <f>Belgium!D8/Belgium!AC8</f>
        <v>0.95009505703422048</v>
      </c>
      <c r="K14" s="9">
        <f>Belgium!D9/Belgium!AC9</f>
        <v>0.95397732777831601</v>
      </c>
      <c r="L14" s="9">
        <f>Belgium!D10/Belgium!AC10</f>
        <v>0.97946859903381644</v>
      </c>
      <c r="M14" s="9">
        <f>Belgium!D11/Belgium!AC11</f>
        <v>0.91935483870967738</v>
      </c>
      <c r="N14" s="9">
        <f>Belgium!D12/Belgium!AC12</f>
        <v>0.94315409905610348</v>
      </c>
      <c r="O14" s="9">
        <f>Belgium!D13/Belgium!AC13</f>
        <v>0.94862036156041862</v>
      </c>
      <c r="Q14" s="9">
        <f>Belgium!C2/Belgium!AC2</f>
        <v>0.94245340978906411</v>
      </c>
      <c r="R14" s="9">
        <f>Belgium!C3/Belgium!AC3</f>
        <v>0.98089538496950168</v>
      </c>
      <c r="S14" s="9">
        <f>Belgium!C4/Belgium!AC4</f>
        <v>0.98059964726631388</v>
      </c>
      <c r="T14" s="9">
        <f>Belgium!C5/Belgium!AC5</f>
        <v>0.94364268408300855</v>
      </c>
      <c r="U14" s="9"/>
    </row>
    <row r="15" spans="2:21" x14ac:dyDescent="0.25">
      <c r="B15" s="3" t="s">
        <v>53</v>
      </c>
      <c r="D15" s="9">
        <f>Norway!D2/Norway!AC2</f>
        <v>0.95880806310254163</v>
      </c>
      <c r="E15" s="9">
        <f>Norway!D3/Norway!AC3</f>
        <v>0.97256385998107853</v>
      </c>
      <c r="F15" s="9">
        <f>Norway!D4/Norway!AC4</f>
        <v>0.9766884531590414</v>
      </c>
      <c r="G15" s="9">
        <f>Norway!D5/Norway!AC5</f>
        <v>0.92399914365232283</v>
      </c>
      <c r="H15" s="9">
        <f>Norway!D6/Norway!AC6</f>
        <v>0.91671744871013605</v>
      </c>
      <c r="I15" s="9">
        <f>Norway!D7/Norway!AC7</f>
        <v>0.93260473588342441</v>
      </c>
      <c r="J15" s="9">
        <f>Norway!D8/Norway!AC8</f>
        <v>0.93207920792079213</v>
      </c>
      <c r="K15" s="9">
        <f>Norway!D9/Norway!AC9</f>
        <v>0.92168913560666133</v>
      </c>
      <c r="L15" s="9">
        <f>Norway!D10/Norway!AC10</f>
        <v>0.95592576971741883</v>
      </c>
      <c r="M15" s="9">
        <f>Norway!D11/Norway!AC11</f>
        <v>0.96012337519277369</v>
      </c>
      <c r="N15" s="9">
        <f>Norway!D12/Norway!AC12</f>
        <v>0.90287141073657928</v>
      </c>
      <c r="O15" s="9">
        <f>Norway!D13/Norway!AC13</f>
        <v>0.92311715481171552</v>
      </c>
      <c r="Q15" s="9"/>
      <c r="R15" s="9"/>
      <c r="S15" s="9"/>
      <c r="T15" s="9"/>
      <c r="U15" s="9"/>
    </row>
    <row r="16" spans="2:21" x14ac:dyDescent="0.25">
      <c r="B16" s="3" t="s">
        <v>54</v>
      </c>
      <c r="D16" s="9">
        <f>Israel!D2/Israel!AC2</f>
        <v>0.97249065842030669</v>
      </c>
      <c r="E16" s="9">
        <f>Israel!D3/Israel!AC3</f>
        <v>0.97408238615796716</v>
      </c>
      <c r="F16" s="9">
        <f>Israel!D4/Israel!AC4</f>
        <v>1.0126691430087555</v>
      </c>
      <c r="G16" s="9">
        <f>Israel!D5/Israel!AC5</f>
        <v>0.99866582402921145</v>
      </c>
      <c r="H16" s="9">
        <f>Israel!D6/Israel!AC6</f>
        <v>1.003684749232344</v>
      </c>
      <c r="I16" s="9">
        <f>Israel!D7/Israel!AC7</f>
        <v>1.0186941580756013</v>
      </c>
      <c r="J16" s="9">
        <f>Israel!D8/Israel!AC8</f>
        <v>0.99611712285168685</v>
      </c>
      <c r="K16" s="9">
        <f>Israel!D9/Israel!AC9</f>
        <v>1.0081642751113311</v>
      </c>
      <c r="L16" s="9">
        <f>Israel!D10/Israel!AC10</f>
        <v>0.95676394252073182</v>
      </c>
      <c r="M16" s="9">
        <f>Israel!D11/Israel!AC11</f>
        <v>0.96546593093186184</v>
      </c>
      <c r="N16" s="9">
        <f>Israel!D12/Israel!AC12</f>
        <v>1.0203416871634647</v>
      </c>
      <c r="O16" s="9">
        <f>Israel!D13/Israel!AC13</f>
        <v>1.0022321428571428</v>
      </c>
      <c r="Q16" s="9">
        <f>Israel!C2/Israel!AC2</f>
        <v>0.99452390155907744</v>
      </c>
      <c r="R16" s="9">
        <f>Israel!C3/Israel!AC3</f>
        <v>0.97893288930717437</v>
      </c>
      <c r="S16" s="9">
        <f>Israel!C4/Israel!AC4</f>
        <v>0.95416556115680551</v>
      </c>
      <c r="T16" s="9"/>
      <c r="U16" s="9"/>
    </row>
    <row r="17" spans="2:21" x14ac:dyDescent="0.25">
      <c r="B17" s="3" t="s">
        <v>55</v>
      </c>
      <c r="D17" s="9">
        <f>Italy!D2/Italy!AC2</f>
        <v>0.88331923486233521</v>
      </c>
      <c r="E17" s="9">
        <f>Italy!D3/Italy!AC3</f>
        <v>0.91481135017149984</v>
      </c>
      <c r="F17" s="9">
        <f>Italy!D4/Italy!AC4</f>
        <v>0.89418684501239065</v>
      </c>
      <c r="G17" s="9">
        <f>Italy!D5/Italy!AC5</f>
        <v>0.86973143759873617</v>
      </c>
      <c r="H17" s="9">
        <f>Italy!D6/Italy!AC6</f>
        <v>0.9183161745184224</v>
      </c>
      <c r="I17" s="9">
        <f>Italy!D7/Italy!AC7</f>
        <v>0.96169002399928893</v>
      </c>
      <c r="J17" s="9">
        <f>Italy!D8/Italy!AC8</f>
        <v>0.9551983309706582</v>
      </c>
      <c r="K17" s="9">
        <f>Italy!D9/Italy!AC9</f>
        <v>0.96921792523968542</v>
      </c>
      <c r="L17" s="9">
        <f>Italy!D10/Italy!AC10</f>
        <v>0.91993753253513799</v>
      </c>
      <c r="M17" s="9">
        <f>Italy!D11/Italy!AC11</f>
        <v>0.90229646178625245</v>
      </c>
      <c r="N17" s="9">
        <f>Italy!D12/Italy!AC12</f>
        <v>0.97026086456326033</v>
      </c>
      <c r="O17" s="9">
        <f>Italy!D13/Italy!AC13</f>
        <v>0.99311143270622282</v>
      </c>
      <c r="Q17" s="9">
        <f>Italy!C2/Italy!AC2</f>
        <v>0.90367560782601575</v>
      </c>
      <c r="R17" s="9">
        <f>Italy!C3/Italy!AC3</f>
        <v>0.89151855316495165</v>
      </c>
      <c r="S17" s="9">
        <f>Italy!C4/Italy!AC4</f>
        <v>0.87415280804944318</v>
      </c>
      <c r="T17" s="9"/>
      <c r="U17" s="9"/>
    </row>
    <row r="18" spans="2:21" x14ac:dyDescent="0.25">
      <c r="B18" s="3" t="s">
        <v>56</v>
      </c>
      <c r="D18" s="9">
        <f>Denmark!D2/Denmark!AC2</f>
        <v>0.98845452704071302</v>
      </c>
      <c r="E18" s="9">
        <f>Denmark!D3/Denmark!AC3</f>
        <v>0.97195276254744833</v>
      </c>
      <c r="F18" s="9">
        <f>Denmark!D4/Denmark!AC4</f>
        <v>0.97405230083113725</v>
      </c>
      <c r="G18" s="9">
        <f>Denmark!D5/Denmark!AC5</f>
        <v>0.91547570436913028</v>
      </c>
      <c r="H18" s="9">
        <f>Denmark!D6/Denmark!AC6</f>
        <v>0.93850520340586563</v>
      </c>
      <c r="I18" s="9">
        <f>Denmark!D7/Denmark!AC7</f>
        <v>0.96930995043842927</v>
      </c>
      <c r="J18" s="9">
        <f>Denmark!D8/Denmark!AC8</f>
        <v>0.94324228449804892</v>
      </c>
      <c r="K18" s="9">
        <f>Denmark!D9/Denmark!AC9</f>
        <v>0.93556338028169017</v>
      </c>
      <c r="L18" s="9">
        <f>Denmark!D10/Denmark!AC10</f>
        <v>0.93609927764400813</v>
      </c>
      <c r="M18" s="9">
        <f>Denmark!D11/Denmark!AC11</f>
        <v>0.92608036391205462</v>
      </c>
      <c r="N18" s="9">
        <f>Denmark!D12/Denmark!AC12</f>
        <v>0.93359294937487192</v>
      </c>
      <c r="O18" s="9">
        <f>Denmark!D13/Denmark!AC13</f>
        <v>0.94196804037005888</v>
      </c>
      <c r="Q18" s="9">
        <f>Denmark!C2/Denmark!AC2</f>
        <v>0.95888191209236373</v>
      </c>
      <c r="R18" s="9">
        <f>Denmark!C3/Denmark!AC3</f>
        <v>0.93040911008013494</v>
      </c>
      <c r="S18" s="9">
        <f>Denmark!C4/Denmark!AC4</f>
        <v>0.97689033042773166</v>
      </c>
      <c r="T18" s="9"/>
      <c r="U18" s="9"/>
    </row>
    <row r="19" spans="2:21" x14ac:dyDescent="0.25">
      <c r="B19" s="3" t="s">
        <v>57</v>
      </c>
      <c r="D19" s="9">
        <f>Finland!D2/Finland!AC2</f>
        <v>0.9982495623905977</v>
      </c>
      <c r="E19" s="9">
        <f>Finland!D3/Finland!AC3</f>
        <v>0.94421657095980316</v>
      </c>
      <c r="F19" s="9">
        <f>Finland!D4/Finland!AC4</f>
        <v>0.91343734272773025</v>
      </c>
      <c r="G19" s="9">
        <f>Finland!D5/Finland!AC5</f>
        <v>0.87666081724743039</v>
      </c>
      <c r="H19" s="9">
        <f>Finland!D6/Finland!AC6</f>
        <v>0.92713936430317845</v>
      </c>
      <c r="I19" s="9">
        <f>Finland!D7/Finland!AC7</f>
        <v>0.96198469513700324</v>
      </c>
      <c r="J19" s="9">
        <f>Finland!D8/Finland!AC8</f>
        <v>0.95712932259592609</v>
      </c>
      <c r="K19" s="9">
        <f>Finland!D9/Finland!AC9</f>
        <v>0.93472764881636405</v>
      </c>
      <c r="L19" s="9">
        <f>Finland!D10/Finland!AC10</f>
        <v>0.9637216189536032</v>
      </c>
      <c r="M19" s="9">
        <f>Finland!D11/Finland!AC11</f>
        <v>0.97834946510443199</v>
      </c>
      <c r="N19" s="9">
        <f>Finland!D12/Finland!AC12</f>
        <v>0.92766872815272927</v>
      </c>
      <c r="O19" s="9">
        <f>Finland!D13/Finland!AC13</f>
        <v>0.91871249318057824</v>
      </c>
      <c r="Q19" s="9">
        <f>Finland!C2/Finland!AC2</f>
        <v>0.88372093023255816</v>
      </c>
      <c r="R19" s="9">
        <f>Finland!C3/Finland!AC3</f>
        <v>0.8862455564670495</v>
      </c>
      <c r="S19" s="9">
        <f>Finland!C4/Finland!AC4</f>
        <v>0.91922496225465522</v>
      </c>
      <c r="T19" s="9">
        <f>Finland!C5/Finland!AC5</f>
        <v>0.84507395337177238</v>
      </c>
      <c r="U19" s="9"/>
    </row>
    <row r="20" spans="2:21" x14ac:dyDescent="0.25">
      <c r="B20" s="3" t="s">
        <v>61</v>
      </c>
      <c r="D20" s="9">
        <f>Poland!D2/Poland!AC2</f>
        <v>0.73590504451038574</v>
      </c>
      <c r="E20" s="9">
        <f>Poland!D3/Poland!AC3</f>
        <v>0.81625441696113077</v>
      </c>
      <c r="F20" s="9">
        <f>Poland!D4/Poland!AC4</f>
        <v>0.86038961038961037</v>
      </c>
      <c r="G20" s="9">
        <f>Poland!D5/Poland!AC5</f>
        <v>0.81333333333333335</v>
      </c>
      <c r="H20" s="9">
        <f>Poland!D6/Poland!AC6</f>
        <v>0.88996763754045305</v>
      </c>
      <c r="I20" s="9">
        <f>Poland!D7/Poland!AC7</f>
        <v>0.87781350482315113</v>
      </c>
      <c r="J20" s="9">
        <f>Poland!D8/Poland!AC8</f>
        <v>0.75213675213675213</v>
      </c>
      <c r="K20" s="9">
        <f>Poland!D9/Poland!AC9</f>
        <v>0.85240963855421692</v>
      </c>
      <c r="L20" s="9">
        <f>Poland!D10/Poland!AC10</f>
        <v>0.81402439024390238</v>
      </c>
      <c r="M20" s="9">
        <f>Poland!D11/Poland!AC11</f>
        <v>0.73939393939393938</v>
      </c>
      <c r="N20" s="9">
        <f>Poland!D12/Poland!AC12</f>
        <v>0.83512544802867383</v>
      </c>
      <c r="O20" s="9">
        <f>Poland!D13/Poland!AC13</f>
        <v>0.81684981684981683</v>
      </c>
      <c r="Q20" s="9">
        <f>Poland!C2/Poland!AC2</f>
        <v>0.75667655786350152</v>
      </c>
      <c r="R20" s="9">
        <f>Poland!C3/Poland!AC3</f>
        <v>0.75971731448763247</v>
      </c>
      <c r="S20" s="9">
        <f>Poland!C4/Poland!AC4</f>
        <v>0.79545454545454541</v>
      </c>
      <c r="T20" s="9"/>
      <c r="U20" s="9"/>
    </row>
    <row r="21" spans="2:21" x14ac:dyDescent="0.25">
      <c r="B21" s="3" t="s">
        <v>69</v>
      </c>
      <c r="D21" s="9">
        <f>Estonia!D2/Estonia!AC2</f>
        <v>0.85538752362948955</v>
      </c>
      <c r="E21" s="9">
        <f>Estonia!D3/Estonia!AC3</f>
        <v>0.86505538771399804</v>
      </c>
      <c r="F21" s="9">
        <f>Estonia!D4/Estonia!AC4</f>
        <v>0.93953068592057765</v>
      </c>
      <c r="G21" s="9">
        <f>Estonia!D5/Estonia!AC5</f>
        <v>0.84105960264900659</v>
      </c>
      <c r="H21" s="9">
        <f>Estonia!D6/Estonia!AC6</f>
        <v>0.91483979763912315</v>
      </c>
      <c r="I21" s="9">
        <f>Estonia!D7/Estonia!AC7</f>
        <v>0.89264069264069268</v>
      </c>
      <c r="J21" s="9">
        <f>Estonia!D8/Estonia!AC8</f>
        <v>0.78943278943278938</v>
      </c>
      <c r="K21" s="9">
        <f>Estonia!D9/Estonia!AC9</f>
        <v>0.88122605363984674</v>
      </c>
      <c r="L21" s="9">
        <f>Estonia!D10/Estonia!AC10</f>
        <v>0.85232067510548526</v>
      </c>
      <c r="M21" s="9">
        <f>Estonia!D11/Estonia!AC11</f>
        <v>0.84837861524978087</v>
      </c>
      <c r="N21" s="9">
        <f>Estonia!D12/Estonia!AC12</f>
        <v>0.81261950286806883</v>
      </c>
      <c r="O21" s="9">
        <f>Estonia!D13/Estonia!AC13</f>
        <v>0.78557114228456915</v>
      </c>
      <c r="Q21" s="9">
        <f>Estonia!C2/Estonia!AC2</f>
        <v>0.8412098298676749</v>
      </c>
      <c r="R21" s="9">
        <f>Estonia!C3/Estonia!AC3</f>
        <v>0.78650553877139984</v>
      </c>
      <c r="S21" s="9">
        <f>Estonia!C4/Estonia!AC4</f>
        <v>0.88176895306859204</v>
      </c>
      <c r="T21" s="9">
        <f>Estonia!C5/Estonia!AC5</f>
        <v>0.71523178807947019</v>
      </c>
      <c r="U21" s="9"/>
    </row>
    <row r="22" spans="2:21" x14ac:dyDescent="0.25">
      <c r="B22" s="3" t="s">
        <v>75</v>
      </c>
      <c r="D22" s="9">
        <f>Latvia!D2/Latvia!AC2</f>
        <v>0.906498673740053</v>
      </c>
      <c r="E22" s="9">
        <f>Latvia!D3/Latvia!AC3</f>
        <v>0.90595836324479539</v>
      </c>
      <c r="F22" s="9">
        <f>Latvia!D4/Latvia!AC4</f>
        <v>0.93027759845061331</v>
      </c>
      <c r="G22" s="9">
        <f>Latvia!D5/Latvia!AC5</f>
        <v>0.84139264990328821</v>
      </c>
      <c r="H22" s="9">
        <f>Latvia!D6/Latvia!AC6</f>
        <v>0.90427568602425012</v>
      </c>
      <c r="I22" s="9">
        <f>Latvia!D7/Latvia!AC7</f>
        <v>0.92507739938080491</v>
      </c>
      <c r="J22" s="9">
        <f>Latvia!D8/Latvia!AC8</f>
        <v>0.80558659217877093</v>
      </c>
      <c r="K22" s="9">
        <f>Latvia!D9/Latvia!AC9</f>
        <v>0.81319976428992335</v>
      </c>
      <c r="L22" s="9">
        <f>Latvia!D10/Latvia!AC10</f>
        <v>0.90428837787445615</v>
      </c>
      <c r="M22" s="9">
        <f>Latvia!D11/Latvia!AC11</f>
        <v>0.80942895086321376</v>
      </c>
      <c r="N22" s="9">
        <f>Latvia!D12/Latvia!AC12</f>
        <v>0.75</v>
      </c>
      <c r="O22" s="9">
        <f>Latvia!D13/Latvia!AC13</f>
        <v>0.77385159010600701</v>
      </c>
      <c r="Q22" s="9">
        <f>Latvia!C2/Latvia!AC2</f>
        <v>0.75596816976127323</v>
      </c>
      <c r="R22" s="9">
        <f>Latvia!C3/Latvia!AC3</f>
        <v>0.73295046661880836</v>
      </c>
      <c r="S22" s="9">
        <f>Latvia!C4/Latvia!AC4</f>
        <v>0.81342801807617815</v>
      </c>
      <c r="T22" s="9">
        <f>Latvia!C5/Latvia!AC5</f>
        <v>0.73952288845905867</v>
      </c>
      <c r="U22" s="9"/>
    </row>
    <row r="23" spans="2:21" x14ac:dyDescent="0.25">
      <c r="B23" s="3" t="s">
        <v>73</v>
      </c>
      <c r="D23" s="9">
        <f>Lithuania!D2/Lithuania!AC2</f>
        <v>0.66298586572438167</v>
      </c>
      <c r="E23" s="9">
        <f>Lithuania!D3/Lithuania!AC3</f>
        <v>0.8051561725334655</v>
      </c>
      <c r="F23" s="9">
        <f>Lithuania!D4/Lithuania!AC4</f>
        <v>0.80400000000000005</v>
      </c>
      <c r="G23" s="9">
        <f>Lithuania!D5/Lithuania!AC5</f>
        <v>0.7838908450704225</v>
      </c>
      <c r="H23" s="9">
        <f>Lithuania!D6/Lithuania!AC6</f>
        <v>0.86175115207373276</v>
      </c>
      <c r="I23" s="9">
        <f>Lithuania!D7/Lithuania!AC7</f>
        <v>0.8721174004192872</v>
      </c>
      <c r="J23" s="9">
        <f>Lithuania!D8/Lithuania!AC8</f>
        <v>0.79672259071400697</v>
      </c>
      <c r="K23" s="9">
        <f>Lithuania!D9/Lithuania!AC9</f>
        <v>0.89554723262588432</v>
      </c>
      <c r="L23" s="9">
        <f>Lithuania!D10/Lithuania!AC10</f>
        <v>0.77628907835972394</v>
      </c>
      <c r="M23" s="9">
        <f>Lithuania!D11/Lithuania!AC11</f>
        <v>0.81607142857142856</v>
      </c>
      <c r="N23" s="9">
        <f>Lithuania!D12/Lithuania!AC12</f>
        <v>0.76389548693586695</v>
      </c>
      <c r="O23" s="9">
        <f>Lithuania!D13/Lithuania!AC13</f>
        <v>0.88806818181818181</v>
      </c>
      <c r="Q23" s="9">
        <f>Lithuania!C2/Lithuania!AC2</f>
        <v>0.67712014134275622</v>
      </c>
      <c r="R23" s="9">
        <f>Lithuania!C3/Lithuania!AC3</f>
        <v>0.75855230540406549</v>
      </c>
      <c r="S23" s="9">
        <f>Lithuania!C4/Lithuania!AC4</f>
        <v>0.77777777777777779</v>
      </c>
      <c r="T23" s="9">
        <f>Lithuania!C5/Lithuania!AC5</f>
        <v>0.64876760563380287</v>
      </c>
      <c r="U23" s="9">
        <f>Lithuania!C6/Lithuania!AC6</f>
        <v>0.79262672811059909</v>
      </c>
    </row>
    <row r="24" spans="2:21" x14ac:dyDescent="0.25">
      <c r="B24" s="3" t="s">
        <v>84</v>
      </c>
      <c r="D24" s="9">
        <f>Romania!D2/Romania!AC2</f>
        <v>0.80282168961414246</v>
      </c>
      <c r="E24" s="9">
        <f>Romania!D3/Romania!AC3</f>
        <v>0.74791139240506332</v>
      </c>
      <c r="F24" s="9">
        <f>Romania!D4/Romania!AC4</f>
        <v>0.79595753613626818</v>
      </c>
      <c r="G24" s="9">
        <f>Romania!D5/Romania!AC5</f>
        <v>0.70929045431342519</v>
      </c>
      <c r="H24" s="9">
        <f>Romania!D6/Romania!AC6</f>
        <v>0.81036741669040158</v>
      </c>
      <c r="I24" s="9">
        <f>Romania!D7/Romania!AC7</f>
        <v>0.8032258064516129</v>
      </c>
      <c r="J24" s="9">
        <f>Romania!D8/Romania!AC8</f>
        <v>0.76028184498525808</v>
      </c>
      <c r="K24" s="9">
        <f>Romania!D9/Romania!AC9</f>
        <v>0.96675900277008309</v>
      </c>
      <c r="L24" s="9">
        <f>Romania!D10/Romania!AC10</f>
        <v>0.89195402298850579</v>
      </c>
      <c r="M24" s="9">
        <f>Romania!D11/Romania!AC11</f>
        <v>0.81524373821707519</v>
      </c>
      <c r="N24" s="9">
        <f>Romania!D12/Romania!AC12</f>
        <v>0.79981829194427623</v>
      </c>
      <c r="O24" s="9">
        <f>Romania!D13/Romania!AC13</f>
        <v>0.7822847682119205</v>
      </c>
      <c r="Q24" s="9">
        <f>Romania!C2/Romania!AC2</f>
        <v>0.78650348461669217</v>
      </c>
      <c r="R24" s="9">
        <f>Romania!C3/Romania!AC3</f>
        <v>0.71620253164556957</v>
      </c>
      <c r="S24" s="9">
        <f>Romania!C4/Romania!AC4</f>
        <v>0.73993882324716609</v>
      </c>
      <c r="T24" s="9"/>
      <c r="U24" s="9"/>
    </row>
    <row r="25" spans="2:21" x14ac:dyDescent="0.25">
      <c r="B25" s="3" t="s">
        <v>98</v>
      </c>
      <c r="D25" s="9">
        <f>Slovenia!D2/Slovenia!AC2</f>
        <v>0.89852398523985244</v>
      </c>
      <c r="E25" s="9">
        <f>Slovenia!D3/Slovenia!AC3</f>
        <v>0.93948339483394838</v>
      </c>
      <c r="F25" s="9">
        <f>Slovenia!D4/Slovenia!AC4</f>
        <v>0.86586901763224178</v>
      </c>
      <c r="G25" s="9">
        <f>Slovenia!D5/Slovenia!AC5</f>
        <v>0.84131147540983608</v>
      </c>
      <c r="H25" s="9">
        <f>Slovenia!D6/Slovenia!AC6</f>
        <v>0.91527446300715987</v>
      </c>
      <c r="I25" s="9">
        <f>Slovenia!D7/Slovenia!AC7</f>
        <v>0.90397553516819573</v>
      </c>
      <c r="J25" s="9">
        <f>Slovenia!D8/Slovenia!AC8</f>
        <v>0.91442953020134232</v>
      </c>
      <c r="K25" s="9">
        <f>Slovenia!D9/Slovenia!AC9</f>
        <v>0.87880496054114998</v>
      </c>
      <c r="L25" s="9">
        <f>Slovenia!D10/Slovenia!AC10</f>
        <v>0.92366863905325447</v>
      </c>
      <c r="M25" s="9">
        <f>Slovenia!D11/Slovenia!AC11</f>
        <v>0.91262716935966492</v>
      </c>
      <c r="N25" s="9">
        <f>Slovenia!D12/Slovenia!AC12</f>
        <v>0.85956890920966689</v>
      </c>
      <c r="O25" s="9">
        <f>Slovenia!D13/Slovenia!AC13</f>
        <v>0.9161636485580148</v>
      </c>
      <c r="Q25" s="9">
        <f>Slovenia!C2/Slovenia!AC2</f>
        <v>0.83579335793357934</v>
      </c>
      <c r="R25" s="9">
        <f>Slovenia!C3/Slovenia!AC3</f>
        <v>0.98081180811808122</v>
      </c>
      <c r="S25" s="9">
        <f>Slovenia!C4/Slovenia!AC4</f>
        <v>0.81675062972292189</v>
      </c>
      <c r="T25" s="9">
        <f>Slovenia!C5/Slovenia!AC5</f>
        <v>0.8314754098360656</v>
      </c>
      <c r="U25" s="9"/>
    </row>
    <row r="26" spans="2:21" x14ac:dyDescent="0.25">
      <c r="B26" s="3" t="s">
        <v>100</v>
      </c>
      <c r="D26" s="9">
        <f>Czech!D2/Czech!AC2</f>
        <v>0.91907824222936763</v>
      </c>
      <c r="E26" s="9">
        <f>Czech!D3/Czech!AC3</f>
        <v>0.89736719478098792</v>
      </c>
      <c r="F26" s="9">
        <f>Czech!D4/Czech!AC4</f>
        <v>0.8881251982658348</v>
      </c>
      <c r="G26" s="9">
        <f>Czech!D5/Czech!AC5</f>
        <v>0.87858072916666663</v>
      </c>
      <c r="H26" s="9">
        <f>Czech!D6/Czech!AC6</f>
        <v>0.93365475317052715</v>
      </c>
      <c r="I26" s="9">
        <f>Czech!D7/Czech!AC7</f>
        <v>0.9327875480088943</v>
      </c>
      <c r="J26" s="9">
        <f>Czech!D8/Czech!AC8</f>
        <v>0.89082969432314407</v>
      </c>
      <c r="K26" s="9">
        <f>Czech!D9/Czech!AC9</f>
        <v>0.88617000198137508</v>
      </c>
      <c r="L26" s="9">
        <f>Czech!D10/Czech!AC10</f>
        <v>0.90920410916260253</v>
      </c>
      <c r="M26" s="9">
        <f>Czech!D11/Czech!AC11</f>
        <v>0.89663693993768134</v>
      </c>
      <c r="N26" s="9">
        <f>Czech!D12/Czech!AC12</f>
        <v>0.87799815498154976</v>
      </c>
      <c r="O26" s="9">
        <f>Czech!D13/Czech!AC13</f>
        <v>0.87636532651638388</v>
      </c>
      <c r="Q26" s="9">
        <f>Czech!C2/Czech!AC2</f>
        <v>0.81468381564844583</v>
      </c>
      <c r="R26" s="9">
        <f>Czech!C3/Czech!AC3</f>
        <v>0.7785414725069898</v>
      </c>
      <c r="S26" s="9">
        <f>Czech!C4/Czech!AC4</f>
        <v>0.8170667230622819</v>
      </c>
      <c r="T26" s="9"/>
      <c r="U26" s="9"/>
    </row>
    <row r="27" spans="2:21" x14ac:dyDescent="0.25">
      <c r="B27" s="3" t="s">
        <v>102</v>
      </c>
      <c r="D27" s="9">
        <f>Slovakia!D2/Slovakia!AC2</f>
        <v>0.91797119599248589</v>
      </c>
      <c r="E27" s="9">
        <f>Slovakia!D3/Slovakia!AC3</f>
        <v>0.93183399026199865</v>
      </c>
      <c r="F27" s="9">
        <f>Slovakia!D4/Slovakia!AC4</f>
        <v>0.91652754590984975</v>
      </c>
      <c r="G27" s="9">
        <f>Slovakia!D5/Slovakia!AC5</f>
        <v>0.92593411452575725</v>
      </c>
      <c r="H27" s="9">
        <f>Slovakia!D6/Slovakia!AC6</f>
        <v>0.98611111111111116</v>
      </c>
      <c r="I27" s="9">
        <f>Slovakia!D7/Slovakia!AC7</f>
        <v>0.95209580838323349</v>
      </c>
      <c r="J27" s="9">
        <f>Slovakia!D8/Slovakia!AC8</f>
        <v>0.91062298807044117</v>
      </c>
      <c r="K27" s="9">
        <f>Slovakia!D9/Slovakia!AC9</f>
        <v>0.89141221374045798</v>
      </c>
      <c r="L27" s="9">
        <f>Slovakia!D10/Slovakia!AC10</f>
        <v>0.94265022509297314</v>
      </c>
      <c r="M27" s="9">
        <f>Slovakia!D11/Slovakia!AC11</f>
        <v>0.89380346338410177</v>
      </c>
      <c r="N27" s="9">
        <f>Slovakia!D12/Slovakia!AC12</f>
        <v>0.87485958211637838</v>
      </c>
      <c r="O27" s="9">
        <f>Slovakia!D13/Slovakia!AC13</f>
        <v>0.86476480836236935</v>
      </c>
      <c r="Q27" s="9">
        <f>Slovakia!C2/Slovakia!AC2</f>
        <v>0.82926320183677726</v>
      </c>
      <c r="R27" s="9">
        <f>Slovakia!C3/Slovakia!AC3</f>
        <v>0.87131926733132392</v>
      </c>
      <c r="S27" s="9">
        <f>Slovakia!C4/Slovakia!AC4</f>
        <v>0.86811352253756258</v>
      </c>
      <c r="T27" s="9"/>
      <c r="U27" s="9"/>
    </row>
    <row r="28" spans="2:21" x14ac:dyDescent="0.25">
      <c r="B28" s="3" t="s">
        <v>76</v>
      </c>
      <c r="D28" s="9">
        <f>Hungary!D2/Hungary!AC2</f>
        <v>0.84518321798020435</v>
      </c>
      <c r="E28" s="9">
        <f>Hungary!D3/Hungary!AC3</f>
        <v>0.8730882008468881</v>
      </c>
      <c r="F28" s="9">
        <f>Hungary!D4/Hungary!AC4</f>
        <v>0.97348309917973197</v>
      </c>
      <c r="G28" s="9">
        <f>Hungary!D5/Hungary!AC5</f>
        <v>0.94606350587211829</v>
      </c>
      <c r="H28" s="9">
        <f>Hungary!D6/Hungary!AC6</f>
        <v>1.0655439240743143</v>
      </c>
      <c r="I28" s="9">
        <f>Hungary!D7/Hungary!AC7</f>
        <v>1.0749052463252733</v>
      </c>
      <c r="J28" s="9">
        <f>Hungary!D8/Hungary!AC8</f>
        <v>1.0046787699983397</v>
      </c>
      <c r="K28" s="9">
        <f>Hungary!D9/Hungary!AC9</f>
        <v>0.99778924097273403</v>
      </c>
      <c r="L28" s="9">
        <f>Hungary!D10/Hungary!AC10</f>
        <v>0.95533760395075418</v>
      </c>
      <c r="M28" s="9">
        <f>Hungary!D11/Hungary!AC11</f>
        <v>0.94922317733963957</v>
      </c>
      <c r="N28" s="9">
        <f>Hungary!D12/Hungary!AC12</f>
        <v>0.99794941900205059</v>
      </c>
      <c r="O28" s="9">
        <f>Hungary!D13/Hungary!AC13</f>
        <v>1.0046372067648663</v>
      </c>
      <c r="Q28" s="9">
        <f>Hungary!C2/Hungary!AC2</f>
        <v>0.96311278868250649</v>
      </c>
      <c r="R28" s="9">
        <f>Hungary!C3/Hungary!AC3</f>
        <v>0.94161630593799028</v>
      </c>
      <c r="S28" s="9">
        <f>Hungary!C4/Hungary!AC4</f>
        <v>0.99030083975665195</v>
      </c>
      <c r="T28" s="9">
        <f>Hungary!C5/Hungary!AC5</f>
        <v>0.92098013629114106</v>
      </c>
      <c r="U28" s="9"/>
    </row>
    <row r="29" spans="2:21" x14ac:dyDescent="0.25">
      <c r="B29" s="3" t="s">
        <v>58</v>
      </c>
    </row>
    <row r="30" spans="2:21" x14ac:dyDescent="0.25">
      <c r="B30" s="3"/>
    </row>
    <row r="31" spans="2:21" x14ac:dyDescent="0.25">
      <c r="D31" t="s">
        <v>8</v>
      </c>
      <c r="E31" t="s">
        <v>9</v>
      </c>
      <c r="F31" t="s">
        <v>10</v>
      </c>
      <c r="G31" t="s">
        <v>11</v>
      </c>
      <c r="H31" t="s">
        <v>12</v>
      </c>
      <c r="I31" t="s">
        <v>13</v>
      </c>
      <c r="J31" t="s">
        <v>14</v>
      </c>
      <c r="K31" t="s">
        <v>15</v>
      </c>
      <c r="L31" t="s">
        <v>16</v>
      </c>
      <c r="M31" t="s">
        <v>17</v>
      </c>
      <c r="N31" t="s">
        <v>18</v>
      </c>
      <c r="O31" t="s">
        <v>19</v>
      </c>
      <c r="Q31" t="s">
        <v>8</v>
      </c>
      <c r="R31" t="s">
        <v>9</v>
      </c>
      <c r="S31" t="s">
        <v>10</v>
      </c>
      <c r="T31" t="s">
        <v>11</v>
      </c>
    </row>
    <row r="32" spans="2:21" x14ac:dyDescent="0.25">
      <c r="B32" t="s">
        <v>87</v>
      </c>
      <c r="D32" s="9">
        <f t="shared" ref="D32:O32" si="0">MIN(D3:D28)</f>
        <v>0.66298586572438167</v>
      </c>
      <c r="E32" s="9">
        <f t="shared" si="0"/>
        <v>0.74791139240506332</v>
      </c>
      <c r="F32" s="9">
        <f t="shared" si="0"/>
        <v>0.79595753613626818</v>
      </c>
      <c r="G32" s="9">
        <f t="shared" si="0"/>
        <v>0.70929045431342519</v>
      </c>
      <c r="H32" s="9">
        <f t="shared" si="0"/>
        <v>0.81036741669040158</v>
      </c>
      <c r="I32" s="9">
        <f t="shared" si="0"/>
        <v>0.8032258064516129</v>
      </c>
      <c r="J32" s="9">
        <f t="shared" si="0"/>
        <v>0.75213675213675213</v>
      </c>
      <c r="K32" s="9">
        <f t="shared" si="0"/>
        <v>0.81319976428992335</v>
      </c>
      <c r="L32" s="9">
        <f t="shared" si="0"/>
        <v>0.77628907835972394</v>
      </c>
      <c r="M32" s="9">
        <f t="shared" si="0"/>
        <v>0.73939393939393938</v>
      </c>
      <c r="N32" s="9">
        <f t="shared" si="0"/>
        <v>0.75</v>
      </c>
      <c r="O32" s="9">
        <f t="shared" si="0"/>
        <v>0.77385159010600701</v>
      </c>
      <c r="Q32" s="9">
        <f t="shared" ref="Q32:S32" si="1">MIN(Q3:Q28)</f>
        <v>0.67712014134275622</v>
      </c>
      <c r="R32" s="9">
        <f t="shared" si="1"/>
        <v>0.71620253164556957</v>
      </c>
      <c r="S32" s="9">
        <f t="shared" si="1"/>
        <v>0.73993882324716609</v>
      </c>
      <c r="T32" s="9">
        <f t="shared" ref="T32" si="2">MIN(T3:T28)</f>
        <v>0.64876760563380287</v>
      </c>
      <c r="U32" s="9"/>
    </row>
    <row r="33" spans="2:21" x14ac:dyDescent="0.25">
      <c r="B33" t="s">
        <v>88</v>
      </c>
      <c r="D33" s="9">
        <f t="shared" ref="D33:O33" si="3">PERCENTILE(D3:D28,0.1)</f>
        <v>0.81856415621610856</v>
      </c>
      <c r="E33" s="9">
        <f t="shared" si="3"/>
        <v>0.83740103601460469</v>
      </c>
      <c r="F33" s="9">
        <f t="shared" si="3"/>
        <v>0.85807874995697564</v>
      </c>
      <c r="G33" s="9">
        <f t="shared" si="3"/>
        <v>0.82719646799116997</v>
      </c>
      <c r="H33" s="9">
        <f t="shared" si="3"/>
        <v>0.87220998333986</v>
      </c>
      <c r="I33" s="9">
        <f t="shared" si="3"/>
        <v>0.87496545262121916</v>
      </c>
      <c r="J33" s="9">
        <f t="shared" si="3"/>
        <v>0.79307769007339823</v>
      </c>
      <c r="K33" s="9">
        <f t="shared" si="3"/>
        <v>0.86560729954768345</v>
      </c>
      <c r="L33" s="9">
        <f t="shared" si="3"/>
        <v>0.84117853494088224</v>
      </c>
      <c r="M33" s="9">
        <f t="shared" si="3"/>
        <v>0.81565758339425187</v>
      </c>
      <c r="N33" s="9">
        <f t="shared" si="3"/>
        <v>0.80621889740617259</v>
      </c>
      <c r="O33" s="9">
        <f t="shared" si="3"/>
        <v>0.79808261211066822</v>
      </c>
      <c r="Q33" s="9">
        <f t="shared" ref="Q33:S33" si="4">PERCENTILE(Q3:Q28,0.1)</f>
        <v>0.76264194321413969</v>
      </c>
      <c r="R33" s="9">
        <f t="shared" si="4"/>
        <v>0.75878530722077886</v>
      </c>
      <c r="S33" s="9">
        <f t="shared" si="4"/>
        <v>0.79904923997887201</v>
      </c>
      <c r="T33" s="9">
        <f t="shared" ref="T33" si="5">PERCENTILE(T3:T28,0.1)</f>
        <v>0.71766089811742906</v>
      </c>
      <c r="U33" s="9"/>
    </row>
    <row r="34" spans="2:21" x14ac:dyDescent="0.25">
      <c r="B34" t="s">
        <v>89</v>
      </c>
      <c r="D34" s="9">
        <f t="shared" ref="D34:O34" si="6">PERCENTILE(D3:D28,0.25)</f>
        <v>0.88511792593780869</v>
      </c>
      <c r="E34" s="9">
        <f t="shared" si="6"/>
        <v>0.87915794933041302</v>
      </c>
      <c r="F34" s="9">
        <f t="shared" si="6"/>
        <v>0.88964060995247374</v>
      </c>
      <c r="G34" s="9">
        <f t="shared" si="6"/>
        <v>0.86791981145972241</v>
      </c>
      <c r="H34" s="9">
        <f t="shared" si="6"/>
        <v>0.90230496616315981</v>
      </c>
      <c r="I34" s="9">
        <f t="shared" si="6"/>
        <v>0.90931250359740634</v>
      </c>
      <c r="J34" s="9">
        <f t="shared" si="6"/>
        <v>0.87141540165561349</v>
      </c>
      <c r="K34" s="9">
        <f t="shared" si="6"/>
        <v>0.88748055492114575</v>
      </c>
      <c r="L34" s="9">
        <f t="shared" si="6"/>
        <v>0.89494640255325053</v>
      </c>
      <c r="M34" s="9">
        <f t="shared" si="6"/>
        <v>0.87371119275276987</v>
      </c>
      <c r="N34" s="9">
        <f t="shared" si="6"/>
        <v>0.86347669091325485</v>
      </c>
      <c r="O34" s="9">
        <f t="shared" si="6"/>
        <v>0.87636532651638388</v>
      </c>
      <c r="Q34" s="9">
        <f t="shared" ref="Q34:S34" si="7">PERCENTILE(Q3:Q28,0.25)</f>
        <v>0.8325282798851783</v>
      </c>
      <c r="R34" s="9">
        <f t="shared" si="7"/>
        <v>0.82542483071449035</v>
      </c>
      <c r="S34" s="9">
        <f t="shared" si="7"/>
        <v>0.83955581933557677</v>
      </c>
      <c r="T34" s="9">
        <f t="shared" ref="T34" si="8">PERCENTILE(T3:T28,0.25)</f>
        <v>0.78703525406127284</v>
      </c>
      <c r="U34" s="9"/>
    </row>
    <row r="35" spans="2:21" x14ac:dyDescent="0.25">
      <c r="B35" t="s">
        <v>7</v>
      </c>
      <c r="D35" s="9">
        <f t="shared" ref="D35:O35" si="9">MEDIAN(D3:D28)</f>
        <v>0.91091922152398841</v>
      </c>
      <c r="E35" s="9">
        <f t="shared" si="9"/>
        <v>0.93268956595440411</v>
      </c>
      <c r="F35" s="9">
        <f t="shared" si="9"/>
        <v>0.92751603909378688</v>
      </c>
      <c r="G35" s="9">
        <f t="shared" si="9"/>
        <v>0.89954279328093367</v>
      </c>
      <c r="H35" s="9">
        <f t="shared" si="9"/>
        <v>0.91938099271655171</v>
      </c>
      <c r="I35" s="9">
        <f t="shared" si="9"/>
        <v>0.95193166692379172</v>
      </c>
      <c r="J35" s="9">
        <f t="shared" si="9"/>
        <v>0.91704431599600778</v>
      </c>
      <c r="K35" s="9">
        <f t="shared" si="9"/>
        <v>0.93514551454902706</v>
      </c>
      <c r="L35" s="9">
        <f t="shared" si="9"/>
        <v>0.92454819018195922</v>
      </c>
      <c r="M35" s="9">
        <f t="shared" si="9"/>
        <v>0.90794288973897797</v>
      </c>
      <c r="N35" s="9">
        <f t="shared" si="9"/>
        <v>0.91197504233018967</v>
      </c>
      <c r="O35" s="9">
        <f t="shared" si="9"/>
        <v>0.934385137127691</v>
      </c>
      <c r="Q35" s="9">
        <f t="shared" ref="Q35:S35" si="10">MEDIAN(Q3:Q28)</f>
        <v>0.87208934780318192</v>
      </c>
      <c r="R35" s="9">
        <f t="shared" si="10"/>
        <v>0.88749999999999996</v>
      </c>
      <c r="S35" s="9">
        <f t="shared" si="10"/>
        <v>0.88176895306859204</v>
      </c>
      <c r="T35" s="9">
        <f t="shared" ref="T35" si="11">MEDIAN(T3:T28)</f>
        <v>0.84400505109513713</v>
      </c>
      <c r="U35" s="9"/>
    </row>
    <row r="36" spans="2:21" x14ac:dyDescent="0.25">
      <c r="B36" t="s">
        <v>90</v>
      </c>
      <c r="D36" s="9">
        <f t="shared" ref="D36:O36" si="12">PERCENTILE(D3:D28,0.75)</f>
        <v>0.95398646034976997</v>
      </c>
      <c r="E36" s="9">
        <f t="shared" si="12"/>
        <v>0.96795266714868156</v>
      </c>
      <c r="F36" s="9">
        <f t="shared" si="12"/>
        <v>0.9739100004182859</v>
      </c>
      <c r="G36" s="9">
        <f t="shared" si="12"/>
        <v>0.92613434586769494</v>
      </c>
      <c r="H36" s="9">
        <f t="shared" si="12"/>
        <v>0.97482755256079168</v>
      </c>
      <c r="I36" s="9">
        <f t="shared" si="12"/>
        <v>0.97833262280917843</v>
      </c>
      <c r="J36" s="9">
        <f t="shared" si="12"/>
        <v>0.95477469694216355</v>
      </c>
      <c r="K36" s="9">
        <f t="shared" si="12"/>
        <v>0.96742680970252937</v>
      </c>
      <c r="L36" s="9">
        <f t="shared" si="12"/>
        <v>0.95580339918666102</v>
      </c>
      <c r="M36" s="9">
        <f t="shared" si="12"/>
        <v>0.94899279823740956</v>
      </c>
      <c r="N36" s="9">
        <f t="shared" si="12"/>
        <v>0.95810295649921895</v>
      </c>
      <c r="O36" s="9">
        <f t="shared" si="12"/>
        <v>0.94862036156041862</v>
      </c>
      <c r="Q36" s="9">
        <f t="shared" ref="Q36:S36" si="13">PERCENTILE(Q3:Q28,0.75)</f>
        <v>0.91907184646619933</v>
      </c>
      <c r="R36" s="9">
        <f t="shared" si="13"/>
        <v>0.9436659367285285</v>
      </c>
      <c r="S36" s="9">
        <f t="shared" si="13"/>
        <v>0.94072317976949815</v>
      </c>
      <c r="T36" s="9">
        <f t="shared" ref="T36" si="14">PERCENTILE(T3:T28,0.75)</f>
        <v>0.91123316433554269</v>
      </c>
      <c r="U36" s="9"/>
    </row>
    <row r="37" spans="2:21" x14ac:dyDescent="0.25">
      <c r="B37" t="s">
        <v>91</v>
      </c>
      <c r="D37" s="9">
        <f t="shared" ref="D37:O37" si="15">PERCENTILE(D3:D28,0.9)</f>
        <v>0.9804725927305098</v>
      </c>
      <c r="E37" s="9">
        <f t="shared" si="15"/>
        <v>0.99369340558003549</v>
      </c>
      <c r="F37" s="9">
        <f t="shared" si="15"/>
        <v>0.9966439577562507</v>
      </c>
      <c r="G37" s="9">
        <f t="shared" si="15"/>
        <v>0.96350426094690456</v>
      </c>
      <c r="H37" s="9">
        <f t="shared" si="15"/>
        <v>0.99482636255149848</v>
      </c>
      <c r="I37" s="9">
        <f t="shared" si="15"/>
        <v>0.9933791228167741</v>
      </c>
      <c r="J37" s="9">
        <f t="shared" si="15"/>
        <v>0.97150560629306526</v>
      </c>
      <c r="K37" s="9">
        <f t="shared" si="15"/>
        <v>0.99630944217535022</v>
      </c>
      <c r="L37" s="9">
        <f t="shared" si="15"/>
        <v>0.98921319477485503</v>
      </c>
      <c r="M37" s="9">
        <f t="shared" si="15"/>
        <v>0.98247845650165222</v>
      </c>
      <c r="N37" s="9">
        <f t="shared" si="15"/>
        <v>0.9898728590421717</v>
      </c>
      <c r="O37" s="9">
        <f t="shared" si="15"/>
        <v>0.9985838587967748</v>
      </c>
      <c r="Q37" s="9">
        <f t="shared" ref="Q37:S37" si="16">PERCENTILE(Q3:Q28,0.9)</f>
        <v>0.96226661336447794</v>
      </c>
      <c r="R37" s="9">
        <f t="shared" si="16"/>
        <v>0.97748504395085034</v>
      </c>
      <c r="S37" s="9">
        <f t="shared" si="16"/>
        <v>0.98836060125858438</v>
      </c>
      <c r="T37" s="9">
        <f t="shared" ref="T37" si="17">PERCENTILE(T3:T28,0.9)</f>
        <v>0.94137642930382182</v>
      </c>
      <c r="U37" s="9"/>
    </row>
    <row r="38" spans="2:21" x14ac:dyDescent="0.25">
      <c r="B38" t="s">
        <v>92</v>
      </c>
      <c r="D38" s="9">
        <f t="shared" ref="D38:O38" si="18">MAX(D3:D28)</f>
        <v>0.9982495623905977</v>
      </c>
      <c r="E38" s="9">
        <f t="shared" si="18"/>
        <v>1.0258948095292899</v>
      </c>
      <c r="F38" s="9">
        <f t="shared" si="18"/>
        <v>1.0126691430087555</v>
      </c>
      <c r="G38" s="9">
        <f t="shared" si="18"/>
        <v>0.99866582402921145</v>
      </c>
      <c r="H38" s="9">
        <f t="shared" si="18"/>
        <v>1.0655439240743143</v>
      </c>
      <c r="I38" s="9">
        <f t="shared" si="18"/>
        <v>1.0749052463252733</v>
      </c>
      <c r="J38" s="9">
        <f t="shared" si="18"/>
        <v>1.0046787699983397</v>
      </c>
      <c r="K38" s="9">
        <f t="shared" si="18"/>
        <v>1.0537098560354374</v>
      </c>
      <c r="L38" s="9">
        <f t="shared" si="18"/>
        <v>1.0153784434340734</v>
      </c>
      <c r="M38" s="9">
        <f t="shared" si="18"/>
        <v>0.99283105640470715</v>
      </c>
      <c r="N38" s="9">
        <f t="shared" si="18"/>
        <v>1.0203416871634647</v>
      </c>
      <c r="O38" s="9">
        <f t="shared" si="18"/>
        <v>1.0198161975875932</v>
      </c>
      <c r="Q38" s="9">
        <f t="shared" ref="Q38:S38" si="19">MAX(Q3:Q28)</f>
        <v>0.99540325950689512</v>
      </c>
      <c r="R38" s="9">
        <f t="shared" si="19"/>
        <v>0.98089538496950168</v>
      </c>
      <c r="S38" s="9">
        <f t="shared" si="19"/>
        <v>1.0083357922691059</v>
      </c>
      <c r="T38" s="9">
        <f t="shared" ref="T38" si="20">MAX(T3:T28)</f>
        <v>0.95498248490720727</v>
      </c>
      <c r="U38" s="9"/>
    </row>
  </sheetData>
  <hyperlinks>
    <hyperlink ref="B3" location="Germany!A1" display="data" xr:uid="{EC6FA230-1CB7-4D76-9245-3A42CBA8F8DB}"/>
    <hyperlink ref="B4" location="France!A1" display="France" xr:uid="{2512BF53-A30F-4422-B7EA-C36D82AE2199}"/>
    <hyperlink ref="B5" location="Switzerland!A1" display="Switzerland" xr:uid="{8FFF0E31-80C7-42B2-85AF-09FCCF242837}"/>
    <hyperlink ref="B6" location="Austria!A1" display="Austria" xr:uid="{594AA843-016A-4F4F-8EAC-8DE58E264BD3}"/>
    <hyperlink ref="B7" location="EnglandWales!A1" display="England &amp; Wales" xr:uid="{1E245F8E-976F-4CAA-AF09-FC730494B10B}"/>
    <hyperlink ref="B8" location="NorthernIreland!A1" display="Northern Ireland" xr:uid="{EA9BB3AE-E9E4-41D2-AD21-885390F751D6}"/>
    <hyperlink ref="B10" location="Sweden!A1" display="Sweden" xr:uid="{A8287A12-BDA7-46A8-A8FB-9F832FB8E7CA}"/>
    <hyperlink ref="B11" location="Portugal!A1" display="Portugal" xr:uid="{502C7170-8D9F-4E54-BC5D-DAFB5544D3F6}"/>
    <hyperlink ref="B12" location="Spain!A1" display="Spain" xr:uid="{F042BFFB-24B1-43C3-A3AD-9B1673E1168C}"/>
    <hyperlink ref="B13" location="Netherlands!A1" display="Netherlands" xr:uid="{06C7398E-1644-4ECD-8478-CF441145ED81}"/>
    <hyperlink ref="B14" location="Belgium!A1" display="Belgium!A1" xr:uid="{DEAC8669-8DE1-4CD2-9629-531E87EE606A}"/>
    <hyperlink ref="B15" location="Norway!A1" display="Norway" xr:uid="{BC66A827-E733-4F8C-A914-5174E5BC35EB}"/>
    <hyperlink ref="B16" location="Israel!A1" display="Israel" xr:uid="{D8235669-F4A9-465C-8144-5B823C356BD7}"/>
    <hyperlink ref="B17" location="Italy!A1" display="Italy" xr:uid="{AB461481-2EE3-4953-91D7-6DC4D4FBC115}"/>
    <hyperlink ref="B18" location="Denmark!A1" display="Denmark" xr:uid="{25C2CC55-24AD-44FE-9E66-542329D61D59}"/>
    <hyperlink ref="B19" location="Finland!A1" display="Finland" xr:uid="{75F49D1C-7C0A-4A3A-91AC-7ADAD5682979}"/>
    <hyperlink ref="B20" location="Poland!A1" display="Poland" xr:uid="{3B389983-B9C0-4E8B-A24E-CCD76061BCB7}"/>
    <hyperlink ref="B21" location="Estonia!A1" display="Estonia" xr:uid="{2436CE14-D4A9-48AE-8258-A5390A6428C3}"/>
    <hyperlink ref="B23" location="Lithuania!A1" display="Lithuania" xr:uid="{21FAE639-0121-430E-8805-C64F2A74EBF4}"/>
    <hyperlink ref="B22" location="Latvia!A1" display="Latvia" xr:uid="{E93AA381-FD01-43A8-90AE-59BF0CF96476}"/>
    <hyperlink ref="B9" location="Scotland!A1" display="Scotland" xr:uid="{40FC4DBD-72A1-4FCA-896D-7FE96CF99DD9}"/>
    <hyperlink ref="B24" location="Romania!A1" display="Romania" xr:uid="{FF01A504-AD27-4349-8CD5-6CF954937603}"/>
    <hyperlink ref="B29" location="other!A1" display="other" xr:uid="{B50141DA-0834-442E-83EB-21AD8401E183}"/>
    <hyperlink ref="B25" location="Slovenia!A1" display="Slovenia" xr:uid="{7E2CC4EF-7BFD-4942-B318-1D6C29470F19}"/>
    <hyperlink ref="B26" location="Czech!A1" display="Czech Republic" xr:uid="{AE117372-0BAF-4520-9031-CAC516279A4F}"/>
    <hyperlink ref="B27" location="Slovakia!A1" display="Slovakia" xr:uid="{91748103-FADC-4376-8FF0-7A86BD50E41D}"/>
    <hyperlink ref="B28" location="Hungary!A1" display="Hungary" xr:uid="{81546A60-5E03-457D-B0AA-7499582E3BA9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A770-07DD-4443-97C3-846AD58FD915}">
  <dimension ref="A1:AD31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3534</v>
      </c>
      <c r="D2">
        <v>3992</v>
      </c>
      <c r="E2">
        <v>3999</v>
      </c>
      <c r="F2">
        <v>3907</v>
      </c>
      <c r="G2">
        <v>3867</v>
      </c>
      <c r="H2">
        <v>4088</v>
      </c>
      <c r="I2">
        <v>4152</v>
      </c>
      <c r="K2">
        <f>SUM(C$2:C2)</f>
        <v>3534</v>
      </c>
      <c r="L2">
        <f>SUM(D$2:D2)</f>
        <v>3992</v>
      </c>
      <c r="M2">
        <f>SUM(E$2:E2)</f>
        <v>3999</v>
      </c>
      <c r="N2">
        <f>SUM(F$2:F2)</f>
        <v>3907</v>
      </c>
      <c r="O2">
        <f>SUM(G$2:G2)</f>
        <v>3867</v>
      </c>
      <c r="P2">
        <f>SUM(H$2:H2)</f>
        <v>4088</v>
      </c>
      <c r="Q2">
        <f>SUM(I$2:I2)</f>
        <v>4152</v>
      </c>
      <c r="R2">
        <f>MEDIAN(M2:Q2)</f>
        <v>3999</v>
      </c>
      <c r="T2" t="s">
        <v>8</v>
      </c>
      <c r="U2">
        <f t="shared" ref="U2:AA5" si="0">K2-$R2</f>
        <v>-465</v>
      </c>
      <c r="V2">
        <f t="shared" si="0"/>
        <v>-7</v>
      </c>
      <c r="W2">
        <f t="shared" si="0"/>
        <v>0</v>
      </c>
      <c r="X2">
        <f t="shared" si="0"/>
        <v>-92</v>
      </c>
      <c r="Y2">
        <f t="shared" si="0"/>
        <v>-132</v>
      </c>
      <c r="Z2">
        <f t="shared" si="0"/>
        <v>89</v>
      </c>
      <c r="AA2">
        <f t="shared" si="0"/>
        <v>153</v>
      </c>
      <c r="AC2">
        <f>MEDIAN($E2:$I2)</f>
        <v>3999</v>
      </c>
      <c r="AD2">
        <f>MEDIAN(F2:I2)</f>
        <v>3997.5</v>
      </c>
    </row>
    <row r="3" spans="1:30" x14ac:dyDescent="0.25">
      <c r="B3" t="s">
        <v>9</v>
      </c>
      <c r="C3">
        <v>3241</v>
      </c>
      <c r="D3">
        <v>3453</v>
      </c>
      <c r="E3">
        <v>3884</v>
      </c>
      <c r="F3">
        <v>3633</v>
      </c>
      <c r="G3">
        <v>3288</v>
      </c>
      <c r="H3">
        <v>3657</v>
      </c>
      <c r="I3">
        <v>3814</v>
      </c>
      <c r="K3">
        <f>SUM(C$2:C3)</f>
        <v>6775</v>
      </c>
      <c r="L3">
        <f>SUM(D$2:D3)</f>
        <v>7445</v>
      </c>
      <c r="M3">
        <f>SUM(E$2:E3)</f>
        <v>7883</v>
      </c>
      <c r="N3">
        <f>SUM(F$2:F3)</f>
        <v>7540</v>
      </c>
      <c r="O3">
        <f>SUM(G$2:G3)</f>
        <v>7155</v>
      </c>
      <c r="P3">
        <f>SUM(H$2:H3)</f>
        <v>7745</v>
      </c>
      <c r="Q3">
        <f>SUM(I$2:I3)</f>
        <v>7966</v>
      </c>
      <c r="R3">
        <f t="shared" ref="R3:R13" si="1">MEDIAN(M3:Q3)</f>
        <v>7745</v>
      </c>
      <c r="T3" t="s">
        <v>9</v>
      </c>
      <c r="U3">
        <f t="shared" si="0"/>
        <v>-970</v>
      </c>
      <c r="V3">
        <f t="shared" ref="V3:V12" si="2">L3-$R3</f>
        <v>-300</v>
      </c>
      <c r="W3">
        <f t="shared" ref="W3:W12" si="3">M3-$R3</f>
        <v>138</v>
      </c>
      <c r="X3">
        <f t="shared" ref="X3:X12" si="4">N3-$R3</f>
        <v>-205</v>
      </c>
      <c r="Y3">
        <f t="shared" ref="Y3:Y12" si="5">O3-$R3</f>
        <v>-590</v>
      </c>
      <c r="Z3">
        <f t="shared" ref="Z3:Z12" si="6">P3-$R3</f>
        <v>0</v>
      </c>
      <c r="AA3">
        <f t="shared" ref="AA3:AA12" si="7">Q3-$R3</f>
        <v>221</v>
      </c>
      <c r="AC3">
        <f t="shared" ref="AC3:AC13" si="8">MEDIAN($E3:$I3)</f>
        <v>3657</v>
      </c>
      <c r="AD3">
        <f t="shared" ref="AD3:AD13" si="9">MEDIAN(F3:I3)</f>
        <v>3645</v>
      </c>
    </row>
    <row r="4" spans="1:30" x14ac:dyDescent="0.25">
      <c r="B4" t="s">
        <v>10</v>
      </c>
      <c r="C4">
        <v>3653</v>
      </c>
      <c r="D4">
        <v>3630</v>
      </c>
      <c r="E4">
        <v>4317</v>
      </c>
      <c r="F4">
        <v>3899</v>
      </c>
      <c r="G4">
        <v>3778</v>
      </c>
      <c r="H4">
        <v>3974</v>
      </c>
      <c r="I4">
        <v>4180</v>
      </c>
      <c r="K4">
        <f>SUM(C$2:C4)</f>
        <v>10428</v>
      </c>
      <c r="L4">
        <f>SUM(D$2:D4)</f>
        <v>11075</v>
      </c>
      <c r="M4">
        <f>SUM(E$2:E4)</f>
        <v>12200</v>
      </c>
      <c r="N4">
        <f>SUM(F$2:F4)</f>
        <v>11439</v>
      </c>
      <c r="O4">
        <f>SUM(G$2:G4)</f>
        <v>10933</v>
      </c>
      <c r="P4">
        <f>SUM(H$2:H4)</f>
        <v>11719</v>
      </c>
      <c r="Q4">
        <f>SUM(I$2:I4)</f>
        <v>12146</v>
      </c>
      <c r="R4">
        <f t="shared" si="1"/>
        <v>11719</v>
      </c>
      <c r="T4" t="s">
        <v>10</v>
      </c>
      <c r="U4">
        <f t="shared" si="0"/>
        <v>-1291</v>
      </c>
      <c r="V4">
        <f t="shared" si="2"/>
        <v>-644</v>
      </c>
      <c r="W4">
        <f t="shared" si="3"/>
        <v>481</v>
      </c>
      <c r="X4">
        <f t="shared" si="4"/>
        <v>-280</v>
      </c>
      <c r="Y4">
        <f t="shared" si="5"/>
        <v>-786</v>
      </c>
      <c r="Z4">
        <f t="shared" si="6"/>
        <v>0</v>
      </c>
      <c r="AA4">
        <f t="shared" si="7"/>
        <v>427</v>
      </c>
      <c r="AC4">
        <f t="shared" si="8"/>
        <v>3974</v>
      </c>
      <c r="AD4">
        <f t="shared" si="9"/>
        <v>3936.5</v>
      </c>
    </row>
    <row r="5" spans="1:30" x14ac:dyDescent="0.25">
      <c r="B5" t="s">
        <v>11</v>
      </c>
      <c r="C5">
        <v>3371</v>
      </c>
      <c r="D5">
        <v>3497</v>
      </c>
      <c r="E5">
        <v>4025</v>
      </c>
      <c r="F5">
        <v>3758</v>
      </c>
      <c r="G5">
        <v>3750</v>
      </c>
      <c r="H5">
        <v>3989</v>
      </c>
      <c r="I5">
        <v>4062</v>
      </c>
      <c r="K5">
        <f>SUM(C$2:C5)</f>
        <v>13799</v>
      </c>
      <c r="L5">
        <f>SUM(D$2:D5)</f>
        <v>14572</v>
      </c>
      <c r="M5">
        <f>SUM(E$2:E5)</f>
        <v>16225</v>
      </c>
      <c r="N5">
        <f>SUM(F$2:F5)</f>
        <v>15197</v>
      </c>
      <c r="O5">
        <f>SUM(G$2:G5)</f>
        <v>14683</v>
      </c>
      <c r="P5">
        <f>SUM(H$2:H5)</f>
        <v>15708</v>
      </c>
      <c r="Q5">
        <f>SUM(I$2:I5)</f>
        <v>16208</v>
      </c>
      <c r="R5">
        <f t="shared" si="1"/>
        <v>15708</v>
      </c>
      <c r="T5" t="s">
        <v>11</v>
      </c>
      <c r="U5">
        <f t="shared" si="0"/>
        <v>-1909</v>
      </c>
      <c r="V5">
        <f t="shared" si="2"/>
        <v>-1136</v>
      </c>
      <c r="W5">
        <f t="shared" si="3"/>
        <v>517</v>
      </c>
      <c r="X5">
        <f t="shared" si="4"/>
        <v>-511</v>
      </c>
      <c r="Y5">
        <f t="shared" si="5"/>
        <v>-1025</v>
      </c>
      <c r="Z5">
        <f t="shared" si="6"/>
        <v>0</v>
      </c>
      <c r="AA5">
        <f t="shared" si="7"/>
        <v>500</v>
      </c>
      <c r="AC5">
        <f t="shared" si="8"/>
        <v>3989</v>
      </c>
      <c r="AD5">
        <f t="shared" si="9"/>
        <v>3873.5</v>
      </c>
    </row>
    <row r="6" spans="1:30" x14ac:dyDescent="0.25">
      <c r="B6" t="s">
        <v>12</v>
      </c>
      <c r="D6">
        <v>3792</v>
      </c>
      <c r="E6">
        <v>4090</v>
      </c>
      <c r="F6">
        <v>3876</v>
      </c>
      <c r="G6">
        <v>3735</v>
      </c>
      <c r="H6">
        <v>4113</v>
      </c>
      <c r="I6">
        <v>4338</v>
      </c>
      <c r="L6">
        <f>SUM(D$2:D6)</f>
        <v>18364</v>
      </c>
      <c r="M6">
        <f>SUM(E$2:E6)</f>
        <v>20315</v>
      </c>
      <c r="N6">
        <f>SUM(F$2:F6)</f>
        <v>19073</v>
      </c>
      <c r="O6">
        <f>SUM(G$2:G6)</f>
        <v>18418</v>
      </c>
      <c r="P6">
        <f>SUM(H$2:H6)</f>
        <v>19821</v>
      </c>
      <c r="Q6">
        <f>SUM(I$2:I6)</f>
        <v>20546</v>
      </c>
      <c r="R6">
        <f t="shared" si="1"/>
        <v>19821</v>
      </c>
      <c r="T6" t="s">
        <v>12</v>
      </c>
      <c r="V6">
        <f t="shared" si="2"/>
        <v>-1457</v>
      </c>
      <c r="W6">
        <f t="shared" si="3"/>
        <v>494</v>
      </c>
      <c r="X6">
        <f t="shared" si="4"/>
        <v>-748</v>
      </c>
      <c r="Y6">
        <f t="shared" si="5"/>
        <v>-1403</v>
      </c>
      <c r="Z6">
        <f t="shared" si="6"/>
        <v>0</v>
      </c>
      <c r="AA6">
        <f t="shared" si="7"/>
        <v>725</v>
      </c>
      <c r="AC6">
        <f t="shared" si="8"/>
        <v>4090</v>
      </c>
      <c r="AD6">
        <f t="shared" si="9"/>
        <v>3994.5</v>
      </c>
    </row>
    <row r="7" spans="1:30" x14ac:dyDescent="0.25">
      <c r="B7" t="s">
        <v>13</v>
      </c>
      <c r="D7">
        <v>3897</v>
      </c>
      <c r="E7">
        <v>4318</v>
      </c>
      <c r="F7">
        <v>3858</v>
      </c>
      <c r="G7">
        <v>3817</v>
      </c>
      <c r="H7">
        <v>4051</v>
      </c>
      <c r="I7">
        <v>4421</v>
      </c>
      <c r="L7">
        <f>SUM(D$2:D7)</f>
        <v>22261</v>
      </c>
      <c r="M7">
        <f>SUM(E$2:E7)</f>
        <v>24633</v>
      </c>
      <c r="N7">
        <f>SUM(F$2:F7)</f>
        <v>22931</v>
      </c>
      <c r="O7">
        <f>SUM(G$2:G7)</f>
        <v>22235</v>
      </c>
      <c r="P7">
        <f>SUM(H$2:H7)</f>
        <v>23872</v>
      </c>
      <c r="Q7">
        <f>SUM(I$2:I7)</f>
        <v>24967</v>
      </c>
      <c r="R7">
        <f t="shared" si="1"/>
        <v>23872</v>
      </c>
      <c r="T7" t="s">
        <v>13</v>
      </c>
      <c r="V7">
        <f t="shared" si="2"/>
        <v>-1611</v>
      </c>
      <c r="W7">
        <f t="shared" si="3"/>
        <v>761</v>
      </c>
      <c r="X7">
        <f t="shared" si="4"/>
        <v>-941</v>
      </c>
      <c r="Y7">
        <f t="shared" si="5"/>
        <v>-1637</v>
      </c>
      <c r="Z7">
        <f t="shared" si="6"/>
        <v>0</v>
      </c>
      <c r="AA7">
        <f t="shared" si="7"/>
        <v>1095</v>
      </c>
      <c r="AC7">
        <f t="shared" si="8"/>
        <v>4051</v>
      </c>
      <c r="AD7">
        <f t="shared" si="9"/>
        <v>3954.5</v>
      </c>
    </row>
    <row r="8" spans="1:30" x14ac:dyDescent="0.25">
      <c r="B8" t="s">
        <v>14</v>
      </c>
      <c r="D8">
        <v>4041</v>
      </c>
      <c r="E8">
        <v>4336</v>
      </c>
      <c r="F8">
        <v>4184</v>
      </c>
      <c r="G8">
        <v>4128</v>
      </c>
      <c r="H8">
        <v>4222</v>
      </c>
      <c r="I8">
        <v>4615</v>
      </c>
      <c r="L8">
        <f>SUM(D$2:D8)</f>
        <v>26302</v>
      </c>
      <c r="M8">
        <f>SUM(E$2:E8)</f>
        <v>28969</v>
      </c>
      <c r="N8">
        <f>SUM(F$2:F8)</f>
        <v>27115</v>
      </c>
      <c r="O8">
        <f>SUM(G$2:G8)</f>
        <v>26363</v>
      </c>
      <c r="P8">
        <f>SUM(H$2:H8)</f>
        <v>28094</v>
      </c>
      <c r="Q8">
        <f>SUM(I$2:I8)</f>
        <v>29582</v>
      </c>
      <c r="R8">
        <f t="shared" si="1"/>
        <v>28094</v>
      </c>
      <c r="T8" t="s">
        <v>14</v>
      </c>
      <c r="V8">
        <f t="shared" si="2"/>
        <v>-1792</v>
      </c>
      <c r="W8">
        <f t="shared" si="3"/>
        <v>875</v>
      </c>
      <c r="X8">
        <f t="shared" si="4"/>
        <v>-979</v>
      </c>
      <c r="Y8">
        <f t="shared" si="5"/>
        <v>-1731</v>
      </c>
      <c r="Z8">
        <f t="shared" si="6"/>
        <v>0</v>
      </c>
      <c r="AA8">
        <f t="shared" si="7"/>
        <v>1488</v>
      </c>
      <c r="AC8">
        <f t="shared" si="8"/>
        <v>4222</v>
      </c>
      <c r="AD8">
        <f t="shared" si="9"/>
        <v>4203</v>
      </c>
    </row>
    <row r="9" spans="1:30" x14ac:dyDescent="0.25">
      <c r="B9" t="s">
        <v>15</v>
      </c>
      <c r="D9">
        <v>4067</v>
      </c>
      <c r="E9">
        <v>4425</v>
      </c>
      <c r="F9">
        <v>4193</v>
      </c>
      <c r="G9">
        <v>4122</v>
      </c>
      <c r="H9">
        <v>4351</v>
      </c>
      <c r="I9">
        <v>4559</v>
      </c>
      <c r="L9">
        <f>SUM(D$2:D9)</f>
        <v>30369</v>
      </c>
      <c r="M9">
        <f>SUM(E$2:E9)</f>
        <v>33394</v>
      </c>
      <c r="N9">
        <f>SUM(F$2:F9)</f>
        <v>31308</v>
      </c>
      <c r="O9">
        <f>SUM(G$2:G9)</f>
        <v>30485</v>
      </c>
      <c r="P9">
        <f>SUM(H$2:H9)</f>
        <v>32445</v>
      </c>
      <c r="Q9">
        <f>SUM(I$2:I9)</f>
        <v>34141</v>
      </c>
      <c r="R9">
        <f t="shared" si="1"/>
        <v>32445</v>
      </c>
      <c r="T9" t="s">
        <v>15</v>
      </c>
      <c r="V9">
        <f t="shared" si="2"/>
        <v>-2076</v>
      </c>
      <c r="W9">
        <f t="shared" si="3"/>
        <v>949</v>
      </c>
      <c r="X9">
        <f t="shared" si="4"/>
        <v>-1137</v>
      </c>
      <c r="Y9">
        <f t="shared" si="5"/>
        <v>-1960</v>
      </c>
      <c r="Z9">
        <f t="shared" si="6"/>
        <v>0</v>
      </c>
      <c r="AA9">
        <f t="shared" si="7"/>
        <v>1696</v>
      </c>
      <c r="AC9">
        <f t="shared" si="8"/>
        <v>4351</v>
      </c>
      <c r="AD9">
        <f t="shared" si="9"/>
        <v>4272</v>
      </c>
    </row>
    <row r="10" spans="1:30" x14ac:dyDescent="0.25">
      <c r="B10" t="s">
        <v>16</v>
      </c>
      <c r="D10">
        <v>3905</v>
      </c>
      <c r="E10">
        <v>4372</v>
      </c>
      <c r="F10">
        <v>3955</v>
      </c>
      <c r="G10">
        <v>4052</v>
      </c>
      <c r="H10">
        <v>3944</v>
      </c>
      <c r="I10">
        <v>4204</v>
      </c>
      <c r="L10">
        <f>SUM(D$2:D10)</f>
        <v>34274</v>
      </c>
      <c r="M10">
        <f>SUM(E$2:E10)</f>
        <v>37766</v>
      </c>
      <c r="N10">
        <f>SUM(F$2:F10)</f>
        <v>35263</v>
      </c>
      <c r="O10">
        <f>SUM(G$2:G10)</f>
        <v>34537</v>
      </c>
      <c r="P10">
        <f>SUM(H$2:H10)</f>
        <v>36389</v>
      </c>
      <c r="Q10">
        <f>SUM(I$2:I10)</f>
        <v>38345</v>
      </c>
      <c r="R10">
        <f t="shared" si="1"/>
        <v>36389</v>
      </c>
      <c r="T10" t="s">
        <v>16</v>
      </c>
      <c r="V10">
        <f t="shared" si="2"/>
        <v>-2115</v>
      </c>
      <c r="W10">
        <f t="shared" si="3"/>
        <v>1377</v>
      </c>
      <c r="X10">
        <f t="shared" si="4"/>
        <v>-1126</v>
      </c>
      <c r="Y10">
        <f t="shared" si="5"/>
        <v>-1852</v>
      </c>
      <c r="Z10">
        <f t="shared" si="6"/>
        <v>0</v>
      </c>
      <c r="AA10">
        <f t="shared" si="7"/>
        <v>1956</v>
      </c>
      <c r="AC10">
        <f t="shared" si="8"/>
        <v>4052</v>
      </c>
      <c r="AD10">
        <f t="shared" si="9"/>
        <v>4003.5</v>
      </c>
    </row>
    <row r="11" spans="1:30" x14ac:dyDescent="0.25">
      <c r="B11" t="s">
        <v>17</v>
      </c>
      <c r="D11">
        <v>3841</v>
      </c>
      <c r="E11">
        <v>4170</v>
      </c>
      <c r="F11">
        <v>3926</v>
      </c>
      <c r="G11">
        <v>3848</v>
      </c>
      <c r="H11">
        <v>3915</v>
      </c>
      <c r="I11">
        <v>4275</v>
      </c>
      <c r="L11">
        <f>SUM(D$2:D11)</f>
        <v>38115</v>
      </c>
      <c r="M11">
        <f>SUM(E$2:E11)</f>
        <v>41936</v>
      </c>
      <c r="N11">
        <f>SUM(F$2:F11)</f>
        <v>39189</v>
      </c>
      <c r="O11">
        <f>SUM(G$2:G11)</f>
        <v>38385</v>
      </c>
      <c r="P11">
        <f>SUM(H$2:H11)</f>
        <v>40304</v>
      </c>
      <c r="Q11">
        <f>SUM(I$2:I11)</f>
        <v>42620</v>
      </c>
      <c r="R11">
        <f t="shared" si="1"/>
        <v>40304</v>
      </c>
      <c r="T11" t="s">
        <v>17</v>
      </c>
      <c r="V11">
        <f t="shared" si="2"/>
        <v>-2189</v>
      </c>
      <c r="W11">
        <f t="shared" si="3"/>
        <v>1632</v>
      </c>
      <c r="X11">
        <f t="shared" si="4"/>
        <v>-1115</v>
      </c>
      <c r="Y11">
        <f t="shared" si="5"/>
        <v>-1919</v>
      </c>
      <c r="Z11">
        <f t="shared" si="6"/>
        <v>0</v>
      </c>
      <c r="AA11">
        <f t="shared" si="7"/>
        <v>2316</v>
      </c>
      <c r="AC11">
        <f t="shared" si="8"/>
        <v>3926</v>
      </c>
      <c r="AD11">
        <f t="shared" si="9"/>
        <v>3920.5</v>
      </c>
    </row>
    <row r="12" spans="1:30" x14ac:dyDescent="0.25">
      <c r="B12" t="s">
        <v>18</v>
      </c>
      <c r="D12">
        <v>3450</v>
      </c>
      <c r="E12">
        <v>3928</v>
      </c>
      <c r="F12">
        <v>3608</v>
      </c>
      <c r="G12">
        <v>3649</v>
      </c>
      <c r="H12">
        <v>3719</v>
      </c>
      <c r="I12">
        <v>3878</v>
      </c>
      <c r="L12">
        <f>SUM(D$2:D12)</f>
        <v>41565</v>
      </c>
      <c r="M12">
        <f>SUM(E$2:E12)</f>
        <v>45864</v>
      </c>
      <c r="N12">
        <f>SUM(F$2:F12)</f>
        <v>42797</v>
      </c>
      <c r="O12">
        <f>SUM(G$2:G12)</f>
        <v>42034</v>
      </c>
      <c r="P12">
        <f>SUM(H$2:H12)</f>
        <v>44023</v>
      </c>
      <c r="Q12">
        <f>SUM(I$2:I12)</f>
        <v>46498</v>
      </c>
      <c r="R12">
        <f t="shared" si="1"/>
        <v>44023</v>
      </c>
      <c r="T12" t="s">
        <v>18</v>
      </c>
      <c r="V12">
        <f t="shared" si="2"/>
        <v>-2458</v>
      </c>
      <c r="W12">
        <f t="shared" si="3"/>
        <v>1841</v>
      </c>
      <c r="X12">
        <f t="shared" si="4"/>
        <v>-1226</v>
      </c>
      <c r="Y12">
        <f t="shared" si="5"/>
        <v>-1989</v>
      </c>
      <c r="Z12">
        <f t="shared" si="6"/>
        <v>0</v>
      </c>
      <c r="AA12">
        <f t="shared" si="7"/>
        <v>2475</v>
      </c>
      <c r="AC12">
        <f t="shared" si="8"/>
        <v>3719</v>
      </c>
      <c r="AD12">
        <f t="shared" si="9"/>
        <v>3684</v>
      </c>
    </row>
    <row r="13" spans="1:30" x14ac:dyDescent="0.25">
      <c r="B13" t="s">
        <v>19</v>
      </c>
      <c r="D13">
        <v>3368</v>
      </c>
      <c r="E13">
        <v>3730</v>
      </c>
      <c r="F13">
        <v>3666</v>
      </c>
      <c r="G13">
        <v>3579</v>
      </c>
      <c r="H13">
        <v>3554</v>
      </c>
      <c r="I13">
        <v>3823</v>
      </c>
      <c r="L13">
        <f>SUM(D$2:D13)</f>
        <v>44933</v>
      </c>
      <c r="M13">
        <f>SUM(E$2:E13)</f>
        <v>49594</v>
      </c>
      <c r="N13">
        <f>SUM(F$2:F13)</f>
        <v>46463</v>
      </c>
      <c r="O13">
        <f>SUM(G$2:G13)</f>
        <v>45613</v>
      </c>
      <c r="P13">
        <f>SUM(H$2:H13)</f>
        <v>47577</v>
      </c>
      <c r="Q13">
        <f>SUM(I$2:I13)</f>
        <v>50321</v>
      </c>
      <c r="R13">
        <f t="shared" si="1"/>
        <v>47577</v>
      </c>
      <c r="T13" t="s">
        <v>19</v>
      </c>
      <c r="V13">
        <f t="shared" ref="V13:AA13" si="10">L13-$R13</f>
        <v>-2644</v>
      </c>
      <c r="W13">
        <f t="shared" si="10"/>
        <v>2017</v>
      </c>
      <c r="X13">
        <f t="shared" si="10"/>
        <v>-1114</v>
      </c>
      <c r="Y13">
        <f t="shared" si="10"/>
        <v>-1964</v>
      </c>
      <c r="Z13">
        <f t="shared" si="10"/>
        <v>0</v>
      </c>
      <c r="AA13">
        <f t="shared" si="10"/>
        <v>2744</v>
      </c>
      <c r="AC13">
        <f t="shared" si="8"/>
        <v>3666</v>
      </c>
      <c r="AD13">
        <f t="shared" si="9"/>
        <v>3622.5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5651</v>
      </c>
      <c r="D17">
        <v>5820</v>
      </c>
      <c r="E17">
        <v>5059</v>
      </c>
      <c r="F17">
        <v>4690</v>
      </c>
      <c r="G17">
        <v>5128</v>
      </c>
      <c r="H17">
        <v>4910</v>
      </c>
      <c r="I17">
        <v>5492</v>
      </c>
      <c r="K17">
        <f>SUM(C$17:C17)</f>
        <v>5651</v>
      </c>
      <c r="L17">
        <f>SUM(D$17:D17)</f>
        <v>5820</v>
      </c>
      <c r="M17">
        <f>SUM(E$17:E17)</f>
        <v>5059</v>
      </c>
      <c r="N17">
        <f>SUM(F$17:F17)</f>
        <v>4690</v>
      </c>
      <c r="O17">
        <f>SUM(G$17:G17)</f>
        <v>5128</v>
      </c>
      <c r="P17">
        <f>SUM(H$17:H17)</f>
        <v>4910</v>
      </c>
      <c r="Q17">
        <f>SUM(I$17:I17)</f>
        <v>5492</v>
      </c>
      <c r="R17">
        <f t="shared" ref="R17:R28" si="11">MEDIAN(M17:Q17)</f>
        <v>5059</v>
      </c>
      <c r="T17" t="s">
        <v>8</v>
      </c>
      <c r="U17">
        <f t="shared" ref="U17:AA28" si="12">K17-$R17</f>
        <v>592</v>
      </c>
      <c r="V17">
        <f t="shared" si="12"/>
        <v>761</v>
      </c>
      <c r="W17">
        <f t="shared" si="12"/>
        <v>0</v>
      </c>
      <c r="X17">
        <f t="shared" si="12"/>
        <v>-369</v>
      </c>
      <c r="Y17">
        <f t="shared" si="12"/>
        <v>69</v>
      </c>
      <c r="Z17">
        <f t="shared" si="12"/>
        <v>-149</v>
      </c>
      <c r="AA17">
        <f t="shared" si="12"/>
        <v>433</v>
      </c>
    </row>
    <row r="18" spans="2:27" x14ac:dyDescent="0.25">
      <c r="B18" t="s">
        <v>9</v>
      </c>
      <c r="C18">
        <v>4615</v>
      </c>
      <c r="D18">
        <v>5079</v>
      </c>
      <c r="E18">
        <v>4452</v>
      </c>
      <c r="F18">
        <v>4520</v>
      </c>
      <c r="G18">
        <v>4390</v>
      </c>
      <c r="H18">
        <v>4608</v>
      </c>
      <c r="I18">
        <v>4449</v>
      </c>
      <c r="K18">
        <f>SUM(C$17:C18)</f>
        <v>10266</v>
      </c>
      <c r="L18">
        <f>SUM(D$17:D18)</f>
        <v>10899</v>
      </c>
      <c r="M18">
        <f>SUM(E$17:E18)</f>
        <v>9511</v>
      </c>
      <c r="N18">
        <f>SUM(F$17:F18)</f>
        <v>9210</v>
      </c>
      <c r="O18">
        <f>SUM(G$17:G18)</f>
        <v>9518</v>
      </c>
      <c r="P18">
        <f>SUM(H$17:H18)</f>
        <v>9518</v>
      </c>
      <c r="Q18">
        <f>SUM(I$17:I18)</f>
        <v>9941</v>
      </c>
      <c r="R18">
        <f t="shared" si="11"/>
        <v>9518</v>
      </c>
      <c r="T18" t="s">
        <v>9</v>
      </c>
      <c r="U18">
        <f t="shared" si="12"/>
        <v>748</v>
      </c>
      <c r="V18">
        <f t="shared" si="12"/>
        <v>1381</v>
      </c>
      <c r="W18">
        <f t="shared" si="12"/>
        <v>-7</v>
      </c>
      <c r="X18">
        <f t="shared" si="12"/>
        <v>-308</v>
      </c>
      <c r="Y18">
        <f t="shared" si="12"/>
        <v>0</v>
      </c>
      <c r="Z18">
        <f t="shared" si="12"/>
        <v>0</v>
      </c>
      <c r="AA18">
        <f t="shared" si="12"/>
        <v>423</v>
      </c>
    </row>
    <row r="19" spans="2:27" x14ac:dyDescent="0.25">
      <c r="B19" t="s">
        <v>10</v>
      </c>
      <c r="C19">
        <v>4840</v>
      </c>
      <c r="D19">
        <v>5514</v>
      </c>
      <c r="E19">
        <v>4672</v>
      </c>
      <c r="F19">
        <v>4883</v>
      </c>
      <c r="G19">
        <v>4853</v>
      </c>
      <c r="H19">
        <v>5395</v>
      </c>
      <c r="I19">
        <v>4602</v>
      </c>
      <c r="K19">
        <f>SUM(C$17:C19)</f>
        <v>15106</v>
      </c>
      <c r="L19">
        <f>SUM(D$17:D19)</f>
        <v>16413</v>
      </c>
      <c r="M19">
        <f>SUM(E$17:E19)</f>
        <v>14183</v>
      </c>
      <c r="N19">
        <f>SUM(F$17:F19)</f>
        <v>14093</v>
      </c>
      <c r="O19">
        <f>SUM(G$17:G19)</f>
        <v>14371</v>
      </c>
      <c r="P19">
        <f>SUM(H$17:H19)</f>
        <v>14913</v>
      </c>
      <c r="Q19">
        <f>SUM(I$17:I19)</f>
        <v>14543</v>
      </c>
      <c r="R19">
        <f t="shared" si="11"/>
        <v>14371</v>
      </c>
      <c r="T19" t="s">
        <v>10</v>
      </c>
      <c r="U19">
        <f t="shared" si="12"/>
        <v>735</v>
      </c>
      <c r="V19">
        <f t="shared" si="12"/>
        <v>2042</v>
      </c>
      <c r="W19">
        <f t="shared" si="12"/>
        <v>-188</v>
      </c>
      <c r="X19">
        <f t="shared" si="12"/>
        <v>-278</v>
      </c>
      <c r="Y19">
        <f t="shared" si="12"/>
        <v>0</v>
      </c>
      <c r="Z19">
        <f t="shared" si="12"/>
        <v>542</v>
      </c>
      <c r="AA19">
        <f t="shared" si="12"/>
        <v>172</v>
      </c>
    </row>
    <row r="20" spans="2:27" x14ac:dyDescent="0.25">
      <c r="B20" t="s">
        <v>11</v>
      </c>
      <c r="C20">
        <v>4902</v>
      </c>
      <c r="D20">
        <v>5419</v>
      </c>
      <c r="E20">
        <v>4473</v>
      </c>
      <c r="F20">
        <v>4869</v>
      </c>
      <c r="G20">
        <v>4396</v>
      </c>
      <c r="H20">
        <v>4794</v>
      </c>
      <c r="I20">
        <v>4412</v>
      </c>
      <c r="K20">
        <f>SUM(C$17:C20)</f>
        <v>20008</v>
      </c>
      <c r="L20">
        <f>SUM(D$17:D20)</f>
        <v>21832</v>
      </c>
      <c r="M20">
        <f>SUM(E$17:E20)</f>
        <v>18656</v>
      </c>
      <c r="N20">
        <f>SUM(F$17:F20)</f>
        <v>18962</v>
      </c>
      <c r="O20">
        <f>SUM(G$17:G20)</f>
        <v>18767</v>
      </c>
      <c r="P20">
        <f>SUM(H$17:H20)</f>
        <v>19707</v>
      </c>
      <c r="Q20">
        <f>SUM(I$17:I20)</f>
        <v>18955</v>
      </c>
      <c r="R20">
        <f t="shared" si="11"/>
        <v>18955</v>
      </c>
      <c r="T20" t="s">
        <v>11</v>
      </c>
      <c r="U20">
        <f t="shared" si="12"/>
        <v>1053</v>
      </c>
      <c r="V20">
        <f t="shared" si="12"/>
        <v>2877</v>
      </c>
      <c r="W20">
        <f t="shared" si="12"/>
        <v>-299</v>
      </c>
      <c r="X20">
        <f t="shared" si="12"/>
        <v>7</v>
      </c>
      <c r="Y20">
        <f t="shared" si="12"/>
        <v>-188</v>
      </c>
      <c r="Z20">
        <f t="shared" si="12"/>
        <v>752</v>
      </c>
      <c r="AA20">
        <f t="shared" si="12"/>
        <v>0</v>
      </c>
    </row>
    <row r="21" spans="2:27" x14ac:dyDescent="0.25">
      <c r="B21" t="s">
        <v>12</v>
      </c>
      <c r="D21">
        <v>5042</v>
      </c>
      <c r="E21">
        <v>4655</v>
      </c>
      <c r="F21">
        <v>4620</v>
      </c>
      <c r="G21">
        <v>4361</v>
      </c>
      <c r="H21">
        <v>4247</v>
      </c>
      <c r="I21">
        <v>4521</v>
      </c>
      <c r="L21">
        <f>SUM(D$17:D21)</f>
        <v>26874</v>
      </c>
      <c r="M21">
        <f>SUM(E$17:E21)</f>
        <v>23311</v>
      </c>
      <c r="N21">
        <f>SUM(F$17:F21)</f>
        <v>23582</v>
      </c>
      <c r="O21">
        <f>SUM(G$17:G21)</f>
        <v>23128</v>
      </c>
      <c r="P21">
        <f>SUM(H$17:H21)</f>
        <v>23954</v>
      </c>
      <c r="Q21">
        <f>SUM(I$17:I21)</f>
        <v>23476</v>
      </c>
      <c r="R21">
        <f t="shared" si="11"/>
        <v>23476</v>
      </c>
      <c r="T21" t="s">
        <v>12</v>
      </c>
      <c r="V21">
        <f t="shared" si="12"/>
        <v>3398</v>
      </c>
      <c r="W21">
        <f t="shared" si="12"/>
        <v>-165</v>
      </c>
      <c r="X21">
        <f t="shared" si="12"/>
        <v>106</v>
      </c>
      <c r="Y21">
        <f t="shared" si="12"/>
        <v>-348</v>
      </c>
      <c r="Z21">
        <f t="shared" si="12"/>
        <v>478</v>
      </c>
      <c r="AA21">
        <f t="shared" si="12"/>
        <v>0</v>
      </c>
    </row>
    <row r="22" spans="2:27" x14ac:dyDescent="0.25">
      <c r="B22" t="s">
        <v>13</v>
      </c>
      <c r="D22">
        <v>4519</v>
      </c>
      <c r="E22">
        <v>4377</v>
      </c>
      <c r="F22">
        <v>4356</v>
      </c>
      <c r="G22">
        <v>4104</v>
      </c>
      <c r="H22">
        <v>4051</v>
      </c>
      <c r="I22">
        <v>4314</v>
      </c>
      <c r="L22">
        <f>SUM(D$17:D22)</f>
        <v>31393</v>
      </c>
      <c r="M22">
        <f>SUM(E$17:E22)</f>
        <v>27688</v>
      </c>
      <c r="N22">
        <f>SUM(F$17:F22)</f>
        <v>27938</v>
      </c>
      <c r="O22">
        <f>SUM(G$17:G22)</f>
        <v>27232</v>
      </c>
      <c r="P22">
        <f>SUM(H$17:H22)</f>
        <v>28005</v>
      </c>
      <c r="Q22">
        <f>SUM(I$17:I22)</f>
        <v>27790</v>
      </c>
      <c r="R22">
        <f t="shared" si="11"/>
        <v>27790</v>
      </c>
      <c r="T22" t="s">
        <v>13</v>
      </c>
      <c r="V22">
        <f t="shared" si="12"/>
        <v>3603</v>
      </c>
      <c r="W22">
        <f t="shared" si="12"/>
        <v>-102</v>
      </c>
      <c r="X22">
        <f t="shared" si="12"/>
        <v>148</v>
      </c>
      <c r="Y22">
        <f t="shared" si="12"/>
        <v>-558</v>
      </c>
      <c r="Z22">
        <f t="shared" si="12"/>
        <v>215</v>
      </c>
      <c r="AA22">
        <f t="shared" si="12"/>
        <v>0</v>
      </c>
    </row>
    <row r="23" spans="2:27" x14ac:dyDescent="0.25">
      <c r="B23" t="s">
        <v>14</v>
      </c>
      <c r="D23">
        <v>4830</v>
      </c>
      <c r="E23">
        <v>4693</v>
      </c>
      <c r="F23">
        <v>4333</v>
      </c>
      <c r="G23">
        <v>4309</v>
      </c>
      <c r="H23">
        <v>4503</v>
      </c>
      <c r="I23">
        <v>4114</v>
      </c>
      <c r="L23">
        <f>SUM(D$17:D23)</f>
        <v>36223</v>
      </c>
      <c r="M23">
        <f>SUM(E$17:E23)</f>
        <v>32381</v>
      </c>
      <c r="N23">
        <f>SUM(F$17:F23)</f>
        <v>32271</v>
      </c>
      <c r="O23">
        <f>SUM(G$17:G23)</f>
        <v>31541</v>
      </c>
      <c r="P23">
        <f>SUM(H$17:H23)</f>
        <v>32508</v>
      </c>
      <c r="Q23">
        <f>SUM(I$17:I23)</f>
        <v>31904</v>
      </c>
      <c r="R23">
        <f t="shared" si="11"/>
        <v>32271</v>
      </c>
      <c r="T23" t="s">
        <v>14</v>
      </c>
      <c r="V23">
        <f t="shared" si="12"/>
        <v>3952</v>
      </c>
      <c r="W23">
        <f t="shared" si="12"/>
        <v>110</v>
      </c>
      <c r="X23">
        <f t="shared" si="12"/>
        <v>0</v>
      </c>
      <c r="Y23">
        <f t="shared" si="12"/>
        <v>-730</v>
      </c>
      <c r="Z23">
        <f t="shared" si="12"/>
        <v>237</v>
      </c>
      <c r="AA23">
        <f t="shared" si="12"/>
        <v>-367</v>
      </c>
    </row>
    <row r="24" spans="2:27" x14ac:dyDescent="0.25">
      <c r="B24" t="s">
        <v>15</v>
      </c>
      <c r="D24">
        <v>5032</v>
      </c>
      <c r="E24">
        <v>4753</v>
      </c>
      <c r="F24">
        <v>4366</v>
      </c>
      <c r="G24">
        <v>4216</v>
      </c>
      <c r="H24">
        <v>4248</v>
      </c>
      <c r="I24">
        <v>4213</v>
      </c>
      <c r="L24">
        <f>SUM(D$17:D24)</f>
        <v>41255</v>
      </c>
      <c r="M24">
        <f>SUM(E$17:E24)</f>
        <v>37134</v>
      </c>
      <c r="N24">
        <f>SUM(F$17:F24)</f>
        <v>36637</v>
      </c>
      <c r="O24">
        <f>SUM(G$17:G24)</f>
        <v>35757</v>
      </c>
      <c r="P24">
        <f>SUM(H$17:H24)</f>
        <v>36756</v>
      </c>
      <c r="Q24">
        <f>SUM(I$17:I24)</f>
        <v>36117</v>
      </c>
      <c r="R24">
        <f t="shared" si="11"/>
        <v>36637</v>
      </c>
      <c r="T24" t="s">
        <v>15</v>
      </c>
      <c r="V24">
        <f t="shared" si="12"/>
        <v>4618</v>
      </c>
      <c r="W24">
        <f t="shared" si="12"/>
        <v>497</v>
      </c>
      <c r="X24">
        <f t="shared" si="12"/>
        <v>0</v>
      </c>
      <c r="Y24">
        <f t="shared" si="12"/>
        <v>-880</v>
      </c>
      <c r="Z24">
        <f t="shared" si="12"/>
        <v>119</v>
      </c>
      <c r="AA24">
        <f t="shared" si="12"/>
        <v>-520</v>
      </c>
    </row>
    <row r="25" spans="2:27" x14ac:dyDescent="0.25">
      <c r="B25" t="s">
        <v>16</v>
      </c>
      <c r="D25">
        <v>5038</v>
      </c>
      <c r="E25">
        <v>4738</v>
      </c>
      <c r="F25">
        <v>4508</v>
      </c>
      <c r="G25">
        <v>4334</v>
      </c>
      <c r="H25">
        <v>4143</v>
      </c>
      <c r="I25">
        <v>4201</v>
      </c>
      <c r="L25">
        <f>SUM(D$17:D25)</f>
        <v>46293</v>
      </c>
      <c r="M25">
        <f>SUM(E$17:E25)</f>
        <v>41872</v>
      </c>
      <c r="N25">
        <f>SUM(F$17:F25)</f>
        <v>41145</v>
      </c>
      <c r="O25">
        <f>SUM(G$17:G25)</f>
        <v>40091</v>
      </c>
      <c r="P25">
        <f>SUM(H$17:H25)</f>
        <v>40899</v>
      </c>
      <c r="Q25">
        <f>SUM(I$17:I25)</f>
        <v>40318</v>
      </c>
      <c r="R25">
        <f t="shared" si="11"/>
        <v>40899</v>
      </c>
      <c r="T25" t="s">
        <v>16</v>
      </c>
      <c r="V25">
        <f t="shared" si="12"/>
        <v>5394</v>
      </c>
      <c r="W25">
        <f t="shared" si="12"/>
        <v>973</v>
      </c>
      <c r="X25">
        <f t="shared" si="12"/>
        <v>246</v>
      </c>
      <c r="Y25">
        <f t="shared" si="12"/>
        <v>-808</v>
      </c>
      <c r="Z25">
        <f t="shared" si="12"/>
        <v>0</v>
      </c>
      <c r="AA25">
        <f t="shared" si="12"/>
        <v>-581</v>
      </c>
    </row>
    <row r="26" spans="2:27" x14ac:dyDescent="0.25">
      <c r="B26" t="s">
        <v>17</v>
      </c>
      <c r="D26">
        <v>5409</v>
      </c>
      <c r="E26">
        <v>5171</v>
      </c>
      <c r="F26">
        <v>4664</v>
      </c>
      <c r="G26">
        <v>4747</v>
      </c>
      <c r="H26">
        <v>4467</v>
      </c>
      <c r="I26">
        <v>4452</v>
      </c>
      <c r="L26">
        <f>SUM(D$17:D26)</f>
        <v>51702</v>
      </c>
      <c r="M26">
        <f>SUM(E$17:E26)</f>
        <v>47043</v>
      </c>
      <c r="N26">
        <f>SUM(F$17:F26)</f>
        <v>45809</v>
      </c>
      <c r="O26">
        <f>SUM(G$17:G26)</f>
        <v>44838</v>
      </c>
      <c r="P26">
        <f>SUM(H$17:H26)</f>
        <v>45366</v>
      </c>
      <c r="Q26">
        <f>SUM(I$17:I26)</f>
        <v>44770</v>
      </c>
      <c r="R26">
        <f t="shared" si="11"/>
        <v>45366</v>
      </c>
      <c r="T26" t="s">
        <v>17</v>
      </c>
      <c r="V26">
        <f t="shared" si="12"/>
        <v>6336</v>
      </c>
      <c r="W26">
        <f t="shared" si="12"/>
        <v>1677</v>
      </c>
      <c r="X26">
        <f t="shared" si="12"/>
        <v>443</v>
      </c>
      <c r="Y26">
        <f t="shared" si="12"/>
        <v>-528</v>
      </c>
      <c r="Z26">
        <f t="shared" si="12"/>
        <v>0</v>
      </c>
      <c r="AA26">
        <f t="shared" si="12"/>
        <v>-596</v>
      </c>
    </row>
    <row r="27" spans="2:27" x14ac:dyDescent="0.25">
      <c r="B27" t="s">
        <v>18</v>
      </c>
      <c r="D27">
        <v>5320</v>
      </c>
      <c r="E27">
        <v>5040</v>
      </c>
      <c r="F27">
        <v>4621</v>
      </c>
      <c r="G27">
        <v>4350</v>
      </c>
      <c r="H27">
        <v>4357</v>
      </c>
      <c r="I27">
        <v>4210</v>
      </c>
      <c r="L27">
        <f>SUM(D$17:D27)</f>
        <v>57022</v>
      </c>
      <c r="M27">
        <f>SUM(E$17:E27)</f>
        <v>52083</v>
      </c>
      <c r="N27">
        <f>SUM(F$17:F27)</f>
        <v>50430</v>
      </c>
      <c r="O27">
        <f>SUM(G$17:G27)</f>
        <v>49188</v>
      </c>
      <c r="P27">
        <f>SUM(H$17:H27)</f>
        <v>49723</v>
      </c>
      <c r="Q27">
        <f>SUM(I$17:I27)</f>
        <v>48980</v>
      </c>
      <c r="R27">
        <f t="shared" si="11"/>
        <v>49723</v>
      </c>
      <c r="T27" t="s">
        <v>18</v>
      </c>
      <c r="V27">
        <f t="shared" si="12"/>
        <v>7299</v>
      </c>
      <c r="W27">
        <f t="shared" si="12"/>
        <v>2360</v>
      </c>
      <c r="X27">
        <f t="shared" si="12"/>
        <v>707</v>
      </c>
      <c r="Y27">
        <f t="shared" si="12"/>
        <v>-535</v>
      </c>
      <c r="Z27">
        <f t="shared" si="12"/>
        <v>0</v>
      </c>
      <c r="AA27">
        <f t="shared" si="12"/>
        <v>-743</v>
      </c>
    </row>
    <row r="28" spans="2:27" x14ac:dyDescent="0.25">
      <c r="B28" t="s">
        <v>19</v>
      </c>
      <c r="D28">
        <v>5864</v>
      </c>
      <c r="E28">
        <v>5576</v>
      </c>
      <c r="F28">
        <v>5058</v>
      </c>
      <c r="G28">
        <v>4761</v>
      </c>
      <c r="H28">
        <v>4804</v>
      </c>
      <c r="I28">
        <v>4742</v>
      </c>
      <c r="L28">
        <f>SUM(D$17:D28)</f>
        <v>62886</v>
      </c>
      <c r="M28">
        <f>SUM(E$17:E28)</f>
        <v>57659</v>
      </c>
      <c r="N28">
        <f>SUM(F$17:F28)</f>
        <v>55488</v>
      </c>
      <c r="O28">
        <f>SUM(G$17:G28)</f>
        <v>53949</v>
      </c>
      <c r="P28">
        <f>SUM(H$17:H28)</f>
        <v>54527</v>
      </c>
      <c r="Q28">
        <f>SUM(I$17:I28)</f>
        <v>53722</v>
      </c>
      <c r="R28">
        <f t="shared" si="11"/>
        <v>54527</v>
      </c>
      <c r="T28" t="s">
        <v>19</v>
      </c>
      <c r="V28">
        <f t="shared" si="12"/>
        <v>8359</v>
      </c>
      <c r="W28">
        <f t="shared" si="12"/>
        <v>3132</v>
      </c>
      <c r="X28">
        <f t="shared" si="12"/>
        <v>961</v>
      </c>
      <c r="Y28">
        <f t="shared" si="12"/>
        <v>-578</v>
      </c>
      <c r="Z28">
        <f t="shared" si="12"/>
        <v>0</v>
      </c>
      <c r="AA28">
        <f t="shared" si="12"/>
        <v>-805</v>
      </c>
    </row>
    <row r="31" spans="2:27" x14ac:dyDescent="0.25">
      <c r="B31" s="3" t="s">
        <v>82</v>
      </c>
      <c r="C31" s="3"/>
    </row>
  </sheetData>
  <hyperlinks>
    <hyperlink ref="A1" location="home!A1" display="home" xr:uid="{3A70262B-179E-41E0-BF5D-F4F109808D1F}"/>
    <hyperlink ref="B31" r:id="rId1" xr:uid="{6887E115-6478-4B4E-9E5D-58593DC6DD5D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849E-F1C9-4250-989F-0BD99415FD52}">
  <dimension ref="A1:AD31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25500</v>
      </c>
      <c r="D2">
        <v>24800</v>
      </c>
      <c r="E2">
        <v>25400</v>
      </c>
      <c r="F2">
        <v>33200</v>
      </c>
      <c r="G2">
        <v>33700</v>
      </c>
      <c r="H2">
        <v>35500</v>
      </c>
      <c r="I2">
        <v>34200</v>
      </c>
      <c r="K2">
        <f>SUM(C$2:C2)</f>
        <v>25500</v>
      </c>
      <c r="L2">
        <f>SUM(D$2:D2)</f>
        <v>24800</v>
      </c>
      <c r="M2">
        <f>SUM(E$2:E2)</f>
        <v>25400</v>
      </c>
      <c r="N2">
        <f>SUM(F$2:F2)</f>
        <v>33200</v>
      </c>
      <c r="O2">
        <f>SUM(G$2:G2)</f>
        <v>33700</v>
      </c>
      <c r="P2">
        <f>SUM(H$2:H2)</f>
        <v>35500</v>
      </c>
      <c r="Q2">
        <f>SUM(I$2:I2)</f>
        <v>34200</v>
      </c>
      <c r="R2">
        <f>MEDIAN(M2:Q2)</f>
        <v>33700</v>
      </c>
      <c r="T2" t="s">
        <v>8</v>
      </c>
      <c r="U2">
        <f t="shared" ref="U2:AA13" si="0">K2-$R2</f>
        <v>-8200</v>
      </c>
      <c r="V2">
        <f t="shared" si="0"/>
        <v>-8900</v>
      </c>
      <c r="W2">
        <f t="shared" si="0"/>
        <v>-8300</v>
      </c>
      <c r="X2">
        <f t="shared" si="0"/>
        <v>-500</v>
      </c>
      <c r="Y2">
        <f t="shared" si="0"/>
        <v>0</v>
      </c>
      <c r="Z2">
        <f t="shared" si="0"/>
        <v>1800</v>
      </c>
      <c r="AA2">
        <f t="shared" si="0"/>
        <v>500</v>
      </c>
      <c r="AC2">
        <f>MEDIAN($E2:$I2)</f>
        <v>33700</v>
      </c>
      <c r="AD2">
        <f>MEDIAN(F2:I2)</f>
        <v>33950</v>
      </c>
    </row>
    <row r="3" spans="1:30" x14ac:dyDescent="0.25">
      <c r="B3" t="s">
        <v>9</v>
      </c>
      <c r="C3">
        <v>21500</v>
      </c>
      <c r="D3">
        <v>23100</v>
      </c>
      <c r="E3">
        <v>26000</v>
      </c>
      <c r="F3">
        <v>27500</v>
      </c>
      <c r="G3">
        <v>28300</v>
      </c>
      <c r="H3">
        <v>29300</v>
      </c>
      <c r="I3">
        <v>31200</v>
      </c>
      <c r="K3">
        <f>SUM(C$2:C3)</f>
        <v>47000</v>
      </c>
      <c r="L3">
        <f>SUM(D$2:D3)</f>
        <v>47900</v>
      </c>
      <c r="M3">
        <f>SUM(E$2:E3)</f>
        <v>51400</v>
      </c>
      <c r="N3">
        <f>SUM(F$2:F3)</f>
        <v>60700</v>
      </c>
      <c r="O3">
        <f>SUM(G$2:G3)</f>
        <v>62000</v>
      </c>
      <c r="P3">
        <f>SUM(H$2:H3)</f>
        <v>64800</v>
      </c>
      <c r="Q3">
        <f>SUM(I$2:I3)</f>
        <v>65400</v>
      </c>
      <c r="R3">
        <f t="shared" ref="R3:R13" si="1">MEDIAN(M3:Q3)</f>
        <v>62000</v>
      </c>
      <c r="T3" t="s">
        <v>9</v>
      </c>
      <c r="U3">
        <f t="shared" si="0"/>
        <v>-15000</v>
      </c>
      <c r="V3">
        <f t="shared" si="0"/>
        <v>-14100</v>
      </c>
      <c r="W3">
        <f t="shared" si="0"/>
        <v>-10600</v>
      </c>
      <c r="X3">
        <f t="shared" si="0"/>
        <v>-1300</v>
      </c>
      <c r="Y3">
        <f t="shared" si="0"/>
        <v>0</v>
      </c>
      <c r="Z3">
        <f t="shared" si="0"/>
        <v>2800</v>
      </c>
      <c r="AA3">
        <f t="shared" si="0"/>
        <v>3400</v>
      </c>
      <c r="AC3">
        <f t="shared" ref="AC3:AC13" si="2">MEDIAN($E3:$I3)</f>
        <v>28300</v>
      </c>
      <c r="AD3">
        <f t="shared" ref="AD3:AD13" si="3">MEDIAN(F3:I3)</f>
        <v>28800</v>
      </c>
    </row>
    <row r="4" spans="1:30" x14ac:dyDescent="0.25">
      <c r="B4" t="s">
        <v>10</v>
      </c>
      <c r="C4">
        <v>24500</v>
      </c>
      <c r="D4">
        <v>26500</v>
      </c>
      <c r="E4">
        <v>30800</v>
      </c>
      <c r="F4">
        <v>27600</v>
      </c>
      <c r="G4">
        <v>28800</v>
      </c>
      <c r="H4">
        <v>31900</v>
      </c>
      <c r="I4">
        <v>34700</v>
      </c>
      <c r="K4">
        <f>SUM(C$2:C4)</f>
        <v>71500</v>
      </c>
      <c r="L4">
        <f>SUM(D$2:D4)</f>
        <v>74400</v>
      </c>
      <c r="M4">
        <f>SUM(E$2:E4)</f>
        <v>82200</v>
      </c>
      <c r="N4">
        <f>SUM(F$2:F4)</f>
        <v>88300</v>
      </c>
      <c r="O4">
        <f>SUM(G$2:G4)</f>
        <v>90800</v>
      </c>
      <c r="P4">
        <f>SUM(H$2:H4)</f>
        <v>96700</v>
      </c>
      <c r="Q4">
        <f>SUM(I$2:I4)</f>
        <v>100100</v>
      </c>
      <c r="R4">
        <f t="shared" si="1"/>
        <v>90800</v>
      </c>
      <c r="T4" t="s">
        <v>10</v>
      </c>
      <c r="U4">
        <f t="shared" si="0"/>
        <v>-19300</v>
      </c>
      <c r="V4">
        <f t="shared" si="0"/>
        <v>-16400</v>
      </c>
      <c r="W4">
        <f t="shared" si="0"/>
        <v>-8600</v>
      </c>
      <c r="X4">
        <f t="shared" si="0"/>
        <v>-2500</v>
      </c>
      <c r="Y4">
        <f t="shared" si="0"/>
        <v>0</v>
      </c>
      <c r="Z4">
        <f t="shared" si="0"/>
        <v>5900</v>
      </c>
      <c r="AA4">
        <f t="shared" si="0"/>
        <v>9300</v>
      </c>
      <c r="AC4">
        <f t="shared" si="2"/>
        <v>30800</v>
      </c>
      <c r="AD4">
        <f t="shared" si="3"/>
        <v>30350</v>
      </c>
    </row>
    <row r="5" spans="1:30" x14ac:dyDescent="0.25">
      <c r="B5" t="s">
        <v>11</v>
      </c>
      <c r="D5">
        <v>24400</v>
      </c>
      <c r="E5">
        <v>27600</v>
      </c>
      <c r="F5">
        <v>28800</v>
      </c>
      <c r="G5">
        <v>32200.000000000004</v>
      </c>
      <c r="H5">
        <v>31700</v>
      </c>
      <c r="I5">
        <v>30000</v>
      </c>
      <c r="L5">
        <f>SUM(D$2:D5)</f>
        <v>98800</v>
      </c>
      <c r="M5">
        <f>SUM(E$2:E5)</f>
        <v>109800</v>
      </c>
      <c r="N5">
        <f>SUM(F$2:F5)</f>
        <v>117100</v>
      </c>
      <c r="O5">
        <f>SUM(G$2:G5)</f>
        <v>123000</v>
      </c>
      <c r="P5">
        <f>SUM(H$2:H5)</f>
        <v>128400</v>
      </c>
      <c r="Q5">
        <f>SUM(I$2:I5)</f>
        <v>130100</v>
      </c>
      <c r="R5">
        <f t="shared" si="1"/>
        <v>123000</v>
      </c>
      <c r="T5" t="s">
        <v>11</v>
      </c>
      <c r="V5">
        <f t="shared" si="0"/>
        <v>-24200</v>
      </c>
      <c r="W5">
        <f t="shared" si="0"/>
        <v>-13200</v>
      </c>
      <c r="X5">
        <f t="shared" si="0"/>
        <v>-5900</v>
      </c>
      <c r="Y5">
        <f t="shared" si="0"/>
        <v>0</v>
      </c>
      <c r="Z5">
        <f t="shared" si="0"/>
        <v>5400</v>
      </c>
      <c r="AA5">
        <f t="shared" si="0"/>
        <v>7100</v>
      </c>
      <c r="AC5">
        <f t="shared" si="2"/>
        <v>30000</v>
      </c>
      <c r="AD5">
        <f t="shared" si="3"/>
        <v>30850</v>
      </c>
    </row>
    <row r="6" spans="1:30" x14ac:dyDescent="0.25">
      <c r="B6" t="s">
        <v>12</v>
      </c>
      <c r="D6">
        <v>27500</v>
      </c>
      <c r="E6">
        <v>27600</v>
      </c>
      <c r="F6">
        <v>29200</v>
      </c>
      <c r="G6">
        <v>30900</v>
      </c>
      <c r="H6">
        <v>32200.000000000004</v>
      </c>
      <c r="I6">
        <v>35900</v>
      </c>
      <c r="L6">
        <f>SUM(D$2:D6)</f>
        <v>126300</v>
      </c>
      <c r="M6">
        <f>SUM(E$2:E6)</f>
        <v>137400</v>
      </c>
      <c r="N6">
        <f>SUM(F$2:F6)</f>
        <v>146300</v>
      </c>
      <c r="O6">
        <f>SUM(G$2:G6)</f>
        <v>153900</v>
      </c>
      <c r="P6">
        <f>SUM(H$2:H6)</f>
        <v>160600</v>
      </c>
      <c r="Q6">
        <f>SUM(I$2:I6)</f>
        <v>166000</v>
      </c>
      <c r="R6">
        <f t="shared" si="1"/>
        <v>153900</v>
      </c>
      <c r="T6" t="s">
        <v>12</v>
      </c>
      <c r="V6">
        <f t="shared" si="0"/>
        <v>-27600</v>
      </c>
      <c r="W6">
        <f t="shared" si="0"/>
        <v>-16500</v>
      </c>
      <c r="X6">
        <f t="shared" si="0"/>
        <v>-7600</v>
      </c>
      <c r="Y6">
        <f t="shared" si="0"/>
        <v>0</v>
      </c>
      <c r="Z6">
        <f t="shared" si="0"/>
        <v>6700</v>
      </c>
      <c r="AA6">
        <f t="shared" si="0"/>
        <v>12100</v>
      </c>
      <c r="AC6">
        <f t="shared" si="2"/>
        <v>30900</v>
      </c>
      <c r="AD6">
        <f t="shared" si="3"/>
        <v>31550</v>
      </c>
    </row>
    <row r="7" spans="1:30" x14ac:dyDescent="0.25">
      <c r="B7" t="s">
        <v>13</v>
      </c>
      <c r="D7">
        <v>27300</v>
      </c>
      <c r="E7">
        <v>28500</v>
      </c>
      <c r="F7">
        <v>31100</v>
      </c>
      <c r="G7">
        <v>28400</v>
      </c>
      <c r="H7">
        <v>32800</v>
      </c>
      <c r="I7">
        <v>33800</v>
      </c>
      <c r="L7">
        <f>SUM(D$2:D7)</f>
        <v>153600</v>
      </c>
      <c r="M7">
        <f>SUM(E$2:E7)</f>
        <v>165900</v>
      </c>
      <c r="N7">
        <f>SUM(F$2:F7)</f>
        <v>177400</v>
      </c>
      <c r="O7">
        <f>SUM(G$2:G7)</f>
        <v>182300</v>
      </c>
      <c r="P7">
        <f>SUM(H$2:H7)</f>
        <v>193400</v>
      </c>
      <c r="Q7">
        <f>SUM(I$2:I7)</f>
        <v>199800</v>
      </c>
      <c r="R7">
        <f t="shared" si="1"/>
        <v>182300</v>
      </c>
      <c r="T7" t="s">
        <v>13</v>
      </c>
      <c r="V7">
        <f t="shared" si="0"/>
        <v>-28700</v>
      </c>
      <c r="W7">
        <f t="shared" si="0"/>
        <v>-16400</v>
      </c>
      <c r="X7">
        <f t="shared" si="0"/>
        <v>-4900</v>
      </c>
      <c r="Y7">
        <f t="shared" si="0"/>
        <v>0</v>
      </c>
      <c r="Z7">
        <f t="shared" si="0"/>
        <v>11100</v>
      </c>
      <c r="AA7">
        <f t="shared" si="0"/>
        <v>17500</v>
      </c>
      <c r="AC7">
        <f t="shared" si="2"/>
        <v>31100</v>
      </c>
      <c r="AD7">
        <f t="shared" si="3"/>
        <v>31950</v>
      </c>
    </row>
    <row r="8" spans="1:30" x14ac:dyDescent="0.25">
      <c r="B8" t="s">
        <v>14</v>
      </c>
      <c r="D8">
        <v>26400</v>
      </c>
      <c r="E8">
        <v>27700</v>
      </c>
      <c r="F8">
        <v>33000</v>
      </c>
      <c r="G8">
        <v>37000</v>
      </c>
      <c r="H8">
        <v>36000</v>
      </c>
      <c r="I8">
        <v>35100</v>
      </c>
      <c r="L8">
        <f>SUM(D$2:D8)</f>
        <v>180000</v>
      </c>
      <c r="M8">
        <f>SUM(E$2:E8)</f>
        <v>193600</v>
      </c>
      <c r="N8">
        <f>SUM(F$2:F8)</f>
        <v>210400</v>
      </c>
      <c r="O8">
        <f>SUM(G$2:G8)</f>
        <v>219300</v>
      </c>
      <c r="P8">
        <f>SUM(H$2:H8)</f>
        <v>229400</v>
      </c>
      <c r="Q8">
        <f>SUM(I$2:I8)</f>
        <v>234900</v>
      </c>
      <c r="R8">
        <f t="shared" si="1"/>
        <v>219300</v>
      </c>
      <c r="T8" t="s">
        <v>14</v>
      </c>
      <c r="V8">
        <f t="shared" si="0"/>
        <v>-39300</v>
      </c>
      <c r="W8">
        <f t="shared" si="0"/>
        <v>-25700</v>
      </c>
      <c r="X8">
        <f t="shared" si="0"/>
        <v>-8900</v>
      </c>
      <c r="Y8">
        <f t="shared" si="0"/>
        <v>0</v>
      </c>
      <c r="Z8">
        <f t="shared" si="0"/>
        <v>10100</v>
      </c>
      <c r="AA8">
        <f t="shared" si="0"/>
        <v>15600</v>
      </c>
      <c r="AC8">
        <f t="shared" si="2"/>
        <v>35100</v>
      </c>
      <c r="AD8">
        <f t="shared" si="3"/>
        <v>35550</v>
      </c>
    </row>
    <row r="9" spans="1:30" x14ac:dyDescent="0.25">
      <c r="B9" t="s">
        <v>15</v>
      </c>
      <c r="D9">
        <v>28300</v>
      </c>
      <c r="E9">
        <v>28200</v>
      </c>
      <c r="F9">
        <v>30500</v>
      </c>
      <c r="G9">
        <v>33200</v>
      </c>
      <c r="H9">
        <v>34700</v>
      </c>
      <c r="I9">
        <v>36500</v>
      </c>
      <c r="L9">
        <f>SUM(D$2:D9)</f>
        <v>208300</v>
      </c>
      <c r="M9">
        <f>SUM(E$2:E9)</f>
        <v>221800</v>
      </c>
      <c r="N9">
        <f>SUM(F$2:F9)</f>
        <v>240900</v>
      </c>
      <c r="O9">
        <f>SUM(G$2:G9)</f>
        <v>252500</v>
      </c>
      <c r="P9">
        <f>SUM(H$2:H9)</f>
        <v>264100</v>
      </c>
      <c r="Q9">
        <f>SUM(I$2:I9)</f>
        <v>271400</v>
      </c>
      <c r="R9">
        <f t="shared" si="1"/>
        <v>252500</v>
      </c>
      <c r="T9" t="s">
        <v>15</v>
      </c>
      <c r="V9">
        <f t="shared" si="0"/>
        <v>-44200</v>
      </c>
      <c r="W9">
        <f t="shared" si="0"/>
        <v>-30700</v>
      </c>
      <c r="X9">
        <f t="shared" si="0"/>
        <v>-11600</v>
      </c>
      <c r="Y9">
        <f t="shared" si="0"/>
        <v>0</v>
      </c>
      <c r="Z9">
        <f t="shared" si="0"/>
        <v>11600</v>
      </c>
      <c r="AA9">
        <f t="shared" si="0"/>
        <v>18900</v>
      </c>
      <c r="AC9">
        <f t="shared" si="2"/>
        <v>33200</v>
      </c>
      <c r="AD9">
        <f t="shared" si="3"/>
        <v>33950</v>
      </c>
    </row>
    <row r="10" spans="1:30" x14ac:dyDescent="0.25">
      <c r="B10" t="s">
        <v>16</v>
      </c>
      <c r="D10">
        <v>26700</v>
      </c>
      <c r="E10">
        <v>29800</v>
      </c>
      <c r="F10">
        <v>32800</v>
      </c>
      <c r="G10">
        <v>33300</v>
      </c>
      <c r="H10">
        <v>31700</v>
      </c>
      <c r="I10">
        <v>34400</v>
      </c>
      <c r="L10">
        <f>SUM(D$2:D10)</f>
        <v>235000</v>
      </c>
      <c r="M10">
        <f>SUM(E$2:E10)</f>
        <v>251600</v>
      </c>
      <c r="N10">
        <f>SUM(F$2:F10)</f>
        <v>273700</v>
      </c>
      <c r="O10">
        <f>SUM(G$2:G10)</f>
        <v>285800</v>
      </c>
      <c r="P10">
        <f>SUM(H$2:H10)</f>
        <v>295800</v>
      </c>
      <c r="Q10">
        <f>SUM(I$2:I10)</f>
        <v>305800</v>
      </c>
      <c r="R10">
        <f t="shared" si="1"/>
        <v>285800</v>
      </c>
      <c r="T10" t="s">
        <v>16</v>
      </c>
      <c r="V10">
        <f t="shared" si="0"/>
        <v>-50800</v>
      </c>
      <c r="W10">
        <f t="shared" si="0"/>
        <v>-34200</v>
      </c>
      <c r="X10">
        <f t="shared" si="0"/>
        <v>-12100</v>
      </c>
      <c r="Y10">
        <f t="shared" si="0"/>
        <v>0</v>
      </c>
      <c r="Z10">
        <f t="shared" si="0"/>
        <v>10000</v>
      </c>
      <c r="AA10">
        <f t="shared" si="0"/>
        <v>20000</v>
      </c>
      <c r="AC10">
        <f t="shared" si="2"/>
        <v>32800</v>
      </c>
      <c r="AD10">
        <f t="shared" si="3"/>
        <v>33050</v>
      </c>
    </row>
    <row r="11" spans="1:30" x14ac:dyDescent="0.25">
      <c r="B11" t="s">
        <v>17</v>
      </c>
      <c r="D11">
        <v>24400</v>
      </c>
      <c r="E11">
        <v>26600</v>
      </c>
      <c r="F11">
        <v>29000</v>
      </c>
      <c r="G11">
        <v>33000</v>
      </c>
      <c r="H11">
        <v>35000</v>
      </c>
      <c r="I11">
        <v>35300</v>
      </c>
      <c r="L11">
        <f>SUM(D$2:D11)</f>
        <v>259400</v>
      </c>
      <c r="M11">
        <f>SUM(E$2:E11)</f>
        <v>278200</v>
      </c>
      <c r="N11">
        <f>SUM(F$2:F11)</f>
        <v>302700</v>
      </c>
      <c r="O11">
        <f>SUM(G$2:G11)</f>
        <v>318800</v>
      </c>
      <c r="P11">
        <f>SUM(H$2:H11)</f>
        <v>330800</v>
      </c>
      <c r="Q11">
        <f>SUM(I$2:I11)</f>
        <v>341100</v>
      </c>
      <c r="R11">
        <f t="shared" si="1"/>
        <v>318800</v>
      </c>
      <c r="T11" t="s">
        <v>17</v>
      </c>
      <c r="V11">
        <f t="shared" si="0"/>
        <v>-59400</v>
      </c>
      <c r="W11">
        <f t="shared" si="0"/>
        <v>-40600</v>
      </c>
      <c r="X11">
        <f t="shared" si="0"/>
        <v>-16100</v>
      </c>
      <c r="Y11">
        <f t="shared" si="0"/>
        <v>0</v>
      </c>
      <c r="Z11">
        <f t="shared" si="0"/>
        <v>12000</v>
      </c>
      <c r="AA11">
        <f t="shared" si="0"/>
        <v>22300</v>
      </c>
      <c r="AC11">
        <f t="shared" si="2"/>
        <v>33000</v>
      </c>
      <c r="AD11">
        <f t="shared" si="3"/>
        <v>34000</v>
      </c>
    </row>
    <row r="12" spans="1:30" x14ac:dyDescent="0.25">
      <c r="B12" t="s">
        <v>18</v>
      </c>
      <c r="D12">
        <v>23300</v>
      </c>
      <c r="E12">
        <v>27400</v>
      </c>
      <c r="F12">
        <v>26800</v>
      </c>
      <c r="G12">
        <v>27900</v>
      </c>
      <c r="H12">
        <v>30000</v>
      </c>
      <c r="I12">
        <v>31900</v>
      </c>
      <c r="L12">
        <f>SUM(D$2:D12)</f>
        <v>282700</v>
      </c>
      <c r="M12">
        <f>SUM(E$2:E12)</f>
        <v>305600</v>
      </c>
      <c r="N12">
        <f>SUM(F$2:F12)</f>
        <v>329500</v>
      </c>
      <c r="O12">
        <f>SUM(G$2:G12)</f>
        <v>346700</v>
      </c>
      <c r="P12">
        <f>SUM(H$2:H12)</f>
        <v>360800</v>
      </c>
      <c r="Q12">
        <f>SUM(I$2:I12)</f>
        <v>373000</v>
      </c>
      <c r="R12">
        <f t="shared" si="1"/>
        <v>346700</v>
      </c>
      <c r="T12" t="s">
        <v>18</v>
      </c>
      <c r="V12">
        <f t="shared" si="0"/>
        <v>-64000</v>
      </c>
      <c r="W12">
        <f t="shared" si="0"/>
        <v>-41100</v>
      </c>
      <c r="X12">
        <f t="shared" si="0"/>
        <v>-17200</v>
      </c>
      <c r="Y12">
        <f t="shared" si="0"/>
        <v>0</v>
      </c>
      <c r="Z12">
        <f t="shared" si="0"/>
        <v>14100</v>
      </c>
      <c r="AA12">
        <f t="shared" si="0"/>
        <v>26300</v>
      </c>
      <c r="AC12">
        <f t="shared" si="2"/>
        <v>27900</v>
      </c>
      <c r="AD12">
        <f t="shared" si="3"/>
        <v>28950</v>
      </c>
    </row>
    <row r="13" spans="1:30" x14ac:dyDescent="0.25">
      <c r="B13" t="s">
        <v>19</v>
      </c>
      <c r="D13">
        <v>22300</v>
      </c>
      <c r="E13">
        <v>25800</v>
      </c>
      <c r="F13">
        <v>25800</v>
      </c>
      <c r="G13">
        <v>28300</v>
      </c>
      <c r="H13">
        <v>27300</v>
      </c>
      <c r="I13">
        <v>28700</v>
      </c>
      <c r="L13">
        <f>SUM(D$2:D13)</f>
        <v>305000</v>
      </c>
      <c r="M13">
        <f>SUM(E$2:E13)</f>
        <v>331400</v>
      </c>
      <c r="N13">
        <f>SUM(F$2:F13)</f>
        <v>355300</v>
      </c>
      <c r="O13">
        <f>SUM(G$2:G13)</f>
        <v>375000</v>
      </c>
      <c r="P13">
        <f>SUM(H$2:H13)</f>
        <v>388100</v>
      </c>
      <c r="Q13">
        <f>SUM(I$2:I13)</f>
        <v>401700</v>
      </c>
      <c r="R13">
        <f t="shared" si="1"/>
        <v>375000</v>
      </c>
      <c r="T13" t="s">
        <v>19</v>
      </c>
      <c r="V13">
        <f t="shared" si="0"/>
        <v>-70000</v>
      </c>
      <c r="W13">
        <f t="shared" si="0"/>
        <v>-43600</v>
      </c>
      <c r="X13">
        <f t="shared" si="0"/>
        <v>-19700</v>
      </c>
      <c r="Y13">
        <f t="shared" si="0"/>
        <v>0</v>
      </c>
      <c r="Z13">
        <f t="shared" si="0"/>
        <v>13100</v>
      </c>
      <c r="AA13">
        <f t="shared" si="0"/>
        <v>26700</v>
      </c>
      <c r="AC13">
        <f t="shared" si="2"/>
        <v>27300</v>
      </c>
      <c r="AD13">
        <f t="shared" si="3"/>
        <v>27800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42500</v>
      </c>
      <c r="D17">
        <v>48300</v>
      </c>
      <c r="E17">
        <v>46200</v>
      </c>
      <c r="F17">
        <v>36600</v>
      </c>
      <c r="G17">
        <v>39200</v>
      </c>
      <c r="H17">
        <v>39700</v>
      </c>
      <c r="I17">
        <v>44400</v>
      </c>
      <c r="K17">
        <f>SUM(C$17:C17)</f>
        <v>42500</v>
      </c>
      <c r="L17">
        <f>SUM(D$17:D17)</f>
        <v>48300</v>
      </c>
      <c r="M17">
        <f>SUM(E$17:E17)</f>
        <v>46200</v>
      </c>
      <c r="N17">
        <f>SUM(F$17:F17)</f>
        <v>36600</v>
      </c>
      <c r="O17">
        <f>SUM(G$17:G17)</f>
        <v>39200</v>
      </c>
      <c r="P17">
        <f>SUM(H$17:H17)</f>
        <v>39700</v>
      </c>
      <c r="Q17">
        <f>SUM(I$17:I17)</f>
        <v>44400</v>
      </c>
      <c r="R17">
        <f t="shared" ref="R17:R28" si="4">MEDIAN(M17:Q17)</f>
        <v>39700</v>
      </c>
      <c r="T17" t="s">
        <v>8</v>
      </c>
      <c r="U17">
        <f t="shared" ref="U17:AA28" si="5">K17-$R17</f>
        <v>2800</v>
      </c>
      <c r="V17">
        <f t="shared" si="5"/>
        <v>8600</v>
      </c>
      <c r="W17">
        <f t="shared" si="5"/>
        <v>6500</v>
      </c>
      <c r="X17">
        <f t="shared" si="5"/>
        <v>-3100</v>
      </c>
      <c r="Y17">
        <f t="shared" si="5"/>
        <v>-500</v>
      </c>
      <c r="Z17">
        <f t="shared" si="5"/>
        <v>0</v>
      </c>
      <c r="AA17">
        <f t="shared" si="5"/>
        <v>4700</v>
      </c>
    </row>
    <row r="18" spans="2:27" x14ac:dyDescent="0.25">
      <c r="B18" t="s">
        <v>9</v>
      </c>
      <c r="C18">
        <v>33000</v>
      </c>
      <c r="D18">
        <v>41700</v>
      </c>
      <c r="E18">
        <v>40000</v>
      </c>
      <c r="F18">
        <v>34100</v>
      </c>
      <c r="G18">
        <v>36300</v>
      </c>
      <c r="H18">
        <v>36800</v>
      </c>
      <c r="I18">
        <v>37400</v>
      </c>
      <c r="K18">
        <f>SUM(C$17:C18)</f>
        <v>75500</v>
      </c>
      <c r="L18">
        <f>SUM(D$17:D18)</f>
        <v>90000</v>
      </c>
      <c r="M18">
        <f>SUM(E$17:E18)</f>
        <v>86200</v>
      </c>
      <c r="N18">
        <f>SUM(F$17:F18)</f>
        <v>70700</v>
      </c>
      <c r="O18">
        <f>SUM(G$17:G18)</f>
        <v>75500</v>
      </c>
      <c r="P18">
        <f>SUM(H$17:H18)</f>
        <v>76500</v>
      </c>
      <c r="Q18">
        <f>SUM(I$17:I18)</f>
        <v>81800</v>
      </c>
      <c r="R18">
        <f t="shared" si="4"/>
        <v>76500</v>
      </c>
      <c r="T18" t="s">
        <v>9</v>
      </c>
      <c r="U18">
        <f t="shared" si="5"/>
        <v>-1000</v>
      </c>
      <c r="V18">
        <f t="shared" si="5"/>
        <v>13500</v>
      </c>
      <c r="W18">
        <f t="shared" si="5"/>
        <v>9700</v>
      </c>
      <c r="X18">
        <f t="shared" si="5"/>
        <v>-5800</v>
      </c>
      <c r="Y18">
        <f t="shared" si="5"/>
        <v>-1000</v>
      </c>
      <c r="Z18">
        <f t="shared" si="5"/>
        <v>0</v>
      </c>
      <c r="AA18">
        <f t="shared" si="5"/>
        <v>5300</v>
      </c>
    </row>
    <row r="19" spans="2:27" x14ac:dyDescent="0.25">
      <c r="B19" t="s">
        <v>10</v>
      </c>
      <c r="C19">
        <v>36500</v>
      </c>
      <c r="D19">
        <v>40100</v>
      </c>
      <c r="E19">
        <v>53100</v>
      </c>
      <c r="F19">
        <v>37600</v>
      </c>
      <c r="G19">
        <v>34100</v>
      </c>
      <c r="H19">
        <v>40700</v>
      </c>
      <c r="I19">
        <v>35100</v>
      </c>
      <c r="K19">
        <f>SUM(C$17:C19)</f>
        <v>112000</v>
      </c>
      <c r="L19">
        <f>SUM(D$17:D19)</f>
        <v>130100</v>
      </c>
      <c r="M19">
        <f>SUM(E$17:E19)</f>
        <v>139300</v>
      </c>
      <c r="N19">
        <f>SUM(F$17:F19)</f>
        <v>108300</v>
      </c>
      <c r="O19">
        <f>SUM(G$17:G19)</f>
        <v>109600</v>
      </c>
      <c r="P19">
        <f>SUM(H$17:H19)</f>
        <v>117200</v>
      </c>
      <c r="Q19">
        <f>SUM(I$17:I19)</f>
        <v>116900</v>
      </c>
      <c r="R19">
        <f t="shared" si="4"/>
        <v>116900</v>
      </c>
      <c r="T19" t="s">
        <v>10</v>
      </c>
      <c r="U19">
        <f t="shared" si="5"/>
        <v>-4900</v>
      </c>
      <c r="V19">
        <f t="shared" si="5"/>
        <v>13200</v>
      </c>
      <c r="W19">
        <f t="shared" si="5"/>
        <v>22400</v>
      </c>
      <c r="X19">
        <f t="shared" si="5"/>
        <v>-8600</v>
      </c>
      <c r="Y19">
        <f t="shared" si="5"/>
        <v>-7300</v>
      </c>
      <c r="Z19">
        <f t="shared" si="5"/>
        <v>300</v>
      </c>
      <c r="AA19">
        <f t="shared" si="5"/>
        <v>0</v>
      </c>
    </row>
    <row r="20" spans="2:27" x14ac:dyDescent="0.25">
      <c r="B20" t="s">
        <v>11</v>
      </c>
      <c r="D20">
        <v>35800</v>
      </c>
      <c r="E20">
        <v>55000</v>
      </c>
      <c r="F20">
        <v>34200</v>
      </c>
      <c r="G20">
        <v>35500</v>
      </c>
      <c r="H20">
        <v>35700</v>
      </c>
      <c r="I20">
        <v>30000</v>
      </c>
      <c r="L20">
        <f>SUM(D$17:D20)</f>
        <v>165900</v>
      </c>
      <c r="M20">
        <f>SUM(E$17:E20)</f>
        <v>194300</v>
      </c>
      <c r="N20">
        <f>SUM(F$17:F20)</f>
        <v>142500</v>
      </c>
      <c r="O20">
        <f>SUM(G$17:G20)</f>
        <v>145100</v>
      </c>
      <c r="P20">
        <f>SUM(H$17:H20)</f>
        <v>152900</v>
      </c>
      <c r="Q20">
        <f>SUM(I$17:I20)</f>
        <v>146900</v>
      </c>
      <c r="R20">
        <f t="shared" si="4"/>
        <v>146900</v>
      </c>
      <c r="T20" t="s">
        <v>11</v>
      </c>
      <c r="V20">
        <f t="shared" si="5"/>
        <v>19000</v>
      </c>
      <c r="W20">
        <f t="shared" si="5"/>
        <v>47400</v>
      </c>
      <c r="X20">
        <f t="shared" si="5"/>
        <v>-4400</v>
      </c>
      <c r="Y20">
        <f t="shared" si="5"/>
        <v>-1800</v>
      </c>
      <c r="Z20">
        <f t="shared" si="5"/>
        <v>6000</v>
      </c>
      <c r="AA20">
        <f t="shared" si="5"/>
        <v>0</v>
      </c>
    </row>
    <row r="21" spans="2:27" x14ac:dyDescent="0.25">
      <c r="B21" t="s">
        <v>12</v>
      </c>
      <c r="D21">
        <v>35500</v>
      </c>
      <c r="E21">
        <v>41000</v>
      </c>
      <c r="F21">
        <v>31500</v>
      </c>
      <c r="G21">
        <v>33200</v>
      </c>
      <c r="H21">
        <v>31400</v>
      </c>
      <c r="I21">
        <v>33600</v>
      </c>
      <c r="L21">
        <f>SUM(D$17:D21)</f>
        <v>201400</v>
      </c>
      <c r="M21">
        <f>SUM(E$17:E21)</f>
        <v>235300</v>
      </c>
      <c r="N21">
        <f>SUM(F$17:F21)</f>
        <v>174000</v>
      </c>
      <c r="O21">
        <f>SUM(G$17:G21)</f>
        <v>178300</v>
      </c>
      <c r="P21">
        <f>SUM(H$17:H21)</f>
        <v>184300</v>
      </c>
      <c r="Q21">
        <f>SUM(I$17:I21)</f>
        <v>180500</v>
      </c>
      <c r="R21">
        <f t="shared" si="4"/>
        <v>180500</v>
      </c>
      <c r="T21" t="s">
        <v>12</v>
      </c>
      <c r="V21">
        <f t="shared" si="5"/>
        <v>20900</v>
      </c>
      <c r="W21">
        <f t="shared" si="5"/>
        <v>54800</v>
      </c>
      <c r="X21">
        <f t="shared" si="5"/>
        <v>-6500</v>
      </c>
      <c r="Y21">
        <f t="shared" si="5"/>
        <v>-2200</v>
      </c>
      <c r="Z21">
        <f t="shared" si="5"/>
        <v>3800</v>
      </c>
      <c r="AA21">
        <f t="shared" si="5"/>
        <v>0</v>
      </c>
    </row>
    <row r="22" spans="2:27" x14ac:dyDescent="0.25">
      <c r="B22" t="s">
        <v>13</v>
      </c>
      <c r="D22">
        <v>33100</v>
      </c>
      <c r="E22">
        <v>35300</v>
      </c>
      <c r="F22">
        <v>34500</v>
      </c>
      <c r="G22">
        <v>31000</v>
      </c>
      <c r="H22">
        <v>30800</v>
      </c>
      <c r="I22">
        <v>30100</v>
      </c>
      <c r="L22">
        <f>SUM(D$17:D22)</f>
        <v>234500</v>
      </c>
      <c r="M22">
        <f>SUM(E$17:E22)</f>
        <v>270600</v>
      </c>
      <c r="N22">
        <f>SUM(F$17:F22)</f>
        <v>208500</v>
      </c>
      <c r="O22">
        <f>SUM(G$17:G22)</f>
        <v>209300</v>
      </c>
      <c r="P22">
        <f>SUM(H$17:H22)</f>
        <v>215100</v>
      </c>
      <c r="Q22">
        <f>SUM(I$17:I22)</f>
        <v>210600</v>
      </c>
      <c r="R22">
        <f t="shared" si="4"/>
        <v>210600</v>
      </c>
      <c r="T22" t="s">
        <v>13</v>
      </c>
      <c r="V22">
        <f t="shared" si="5"/>
        <v>23900</v>
      </c>
      <c r="W22">
        <f t="shared" si="5"/>
        <v>60000</v>
      </c>
      <c r="X22">
        <f t="shared" si="5"/>
        <v>-2100</v>
      </c>
      <c r="Y22">
        <f t="shared" si="5"/>
        <v>-1300</v>
      </c>
      <c r="Z22">
        <f t="shared" si="5"/>
        <v>4500</v>
      </c>
      <c r="AA22">
        <f t="shared" si="5"/>
        <v>0</v>
      </c>
    </row>
    <row r="23" spans="2:27" x14ac:dyDescent="0.25">
      <c r="B23" t="s">
        <v>14</v>
      </c>
      <c r="D23">
        <v>31400</v>
      </c>
      <c r="E23">
        <v>33000</v>
      </c>
      <c r="F23">
        <v>33600</v>
      </c>
      <c r="G23">
        <v>34500</v>
      </c>
      <c r="H23">
        <v>33000</v>
      </c>
      <c r="I23">
        <v>30400</v>
      </c>
      <c r="L23">
        <f>SUM(D$17:D23)</f>
        <v>265900</v>
      </c>
      <c r="M23">
        <f>SUM(E$17:E23)</f>
        <v>303600</v>
      </c>
      <c r="N23">
        <f>SUM(F$17:F23)</f>
        <v>242100</v>
      </c>
      <c r="O23">
        <f>SUM(G$17:G23)</f>
        <v>243800</v>
      </c>
      <c r="P23">
        <f>SUM(H$17:H23)</f>
        <v>248100</v>
      </c>
      <c r="Q23">
        <f>SUM(I$17:I23)</f>
        <v>241000</v>
      </c>
      <c r="R23">
        <f t="shared" si="4"/>
        <v>243800</v>
      </c>
      <c r="T23" t="s">
        <v>14</v>
      </c>
      <c r="V23">
        <f t="shared" si="5"/>
        <v>22100</v>
      </c>
      <c r="W23">
        <f t="shared" si="5"/>
        <v>59800</v>
      </c>
      <c r="X23">
        <f t="shared" si="5"/>
        <v>-1700</v>
      </c>
      <c r="Y23">
        <f t="shared" si="5"/>
        <v>0</v>
      </c>
      <c r="Z23">
        <f t="shared" si="5"/>
        <v>4300</v>
      </c>
      <c r="AA23">
        <f t="shared" si="5"/>
        <v>-2800</v>
      </c>
    </row>
    <row r="24" spans="2:27" x14ac:dyDescent="0.25">
      <c r="B24" t="s">
        <v>15</v>
      </c>
      <c r="D24">
        <v>37000</v>
      </c>
      <c r="E24">
        <v>33800</v>
      </c>
      <c r="F24">
        <v>34300</v>
      </c>
      <c r="G24">
        <v>30800</v>
      </c>
      <c r="H24">
        <v>31900</v>
      </c>
      <c r="I24">
        <v>31000</v>
      </c>
      <c r="L24">
        <f>SUM(D$17:D24)</f>
        <v>302900</v>
      </c>
      <c r="M24">
        <f>SUM(E$17:E24)</f>
        <v>337400</v>
      </c>
      <c r="N24">
        <f>SUM(F$17:F24)</f>
        <v>276400</v>
      </c>
      <c r="O24">
        <f>SUM(G$17:G24)</f>
        <v>274600</v>
      </c>
      <c r="P24">
        <f>SUM(H$17:H24)</f>
        <v>280000</v>
      </c>
      <c r="Q24">
        <f>SUM(I$17:I24)</f>
        <v>272000</v>
      </c>
      <c r="R24">
        <f t="shared" si="4"/>
        <v>276400</v>
      </c>
      <c r="T24" t="s">
        <v>15</v>
      </c>
      <c r="V24">
        <f t="shared" si="5"/>
        <v>26500</v>
      </c>
      <c r="W24">
        <f t="shared" si="5"/>
        <v>61000</v>
      </c>
      <c r="X24">
        <f t="shared" si="5"/>
        <v>0</v>
      </c>
      <c r="Y24">
        <f t="shared" si="5"/>
        <v>-1800</v>
      </c>
      <c r="Z24">
        <f t="shared" si="5"/>
        <v>3600</v>
      </c>
      <c r="AA24">
        <f t="shared" si="5"/>
        <v>-4400</v>
      </c>
    </row>
    <row r="25" spans="2:27" x14ac:dyDescent="0.25">
      <c r="B25" t="s">
        <v>16</v>
      </c>
      <c r="D25">
        <v>34500</v>
      </c>
      <c r="E25">
        <v>34000</v>
      </c>
      <c r="F25">
        <v>34300</v>
      </c>
      <c r="G25">
        <v>32299.999999999996</v>
      </c>
      <c r="H25">
        <v>29100</v>
      </c>
      <c r="I25">
        <v>29900</v>
      </c>
      <c r="L25">
        <f>SUM(D$17:D25)</f>
        <v>337400</v>
      </c>
      <c r="M25">
        <f>SUM(E$17:E25)</f>
        <v>371400</v>
      </c>
      <c r="N25">
        <f>SUM(F$17:F25)</f>
        <v>310700</v>
      </c>
      <c r="O25">
        <f>SUM(G$17:G25)</f>
        <v>306900</v>
      </c>
      <c r="P25">
        <f>SUM(H$17:H25)</f>
        <v>309100</v>
      </c>
      <c r="Q25">
        <f>SUM(I$17:I25)</f>
        <v>301900</v>
      </c>
      <c r="R25">
        <f t="shared" si="4"/>
        <v>309100</v>
      </c>
      <c r="T25" t="s">
        <v>16</v>
      </c>
      <c r="V25">
        <f t="shared" si="5"/>
        <v>28300</v>
      </c>
      <c r="W25">
        <f t="shared" si="5"/>
        <v>62300</v>
      </c>
      <c r="X25">
        <f t="shared" si="5"/>
        <v>1600</v>
      </c>
      <c r="Y25">
        <f t="shared" si="5"/>
        <v>-2200</v>
      </c>
      <c r="Z25">
        <f t="shared" si="5"/>
        <v>0</v>
      </c>
      <c r="AA25">
        <f t="shared" si="5"/>
        <v>-7200</v>
      </c>
    </row>
    <row r="26" spans="2:27" x14ac:dyDescent="0.25">
      <c r="B26" t="s">
        <v>17</v>
      </c>
      <c r="D26">
        <v>36700</v>
      </c>
      <c r="E26">
        <v>36100</v>
      </c>
      <c r="F26">
        <v>46300</v>
      </c>
      <c r="G26">
        <v>34400</v>
      </c>
      <c r="H26">
        <v>36100</v>
      </c>
      <c r="I26">
        <v>35100</v>
      </c>
      <c r="L26">
        <f>SUM(D$17:D26)</f>
        <v>374100</v>
      </c>
      <c r="M26">
        <f>SUM(E$17:E26)</f>
        <v>407500</v>
      </c>
      <c r="N26">
        <f>SUM(F$17:F26)</f>
        <v>357000</v>
      </c>
      <c r="O26">
        <f>SUM(G$17:G26)</f>
        <v>341300</v>
      </c>
      <c r="P26">
        <f>SUM(H$17:H26)</f>
        <v>345200</v>
      </c>
      <c r="Q26">
        <f>SUM(I$17:I26)</f>
        <v>337000</v>
      </c>
      <c r="R26">
        <f t="shared" si="4"/>
        <v>345200</v>
      </c>
      <c r="T26" t="s">
        <v>17</v>
      </c>
      <c r="V26">
        <f t="shared" si="5"/>
        <v>28900</v>
      </c>
      <c r="W26">
        <f t="shared" si="5"/>
        <v>62300</v>
      </c>
      <c r="X26">
        <f t="shared" si="5"/>
        <v>11800</v>
      </c>
      <c r="Y26">
        <f t="shared" si="5"/>
        <v>-3900</v>
      </c>
      <c r="Z26">
        <f t="shared" si="5"/>
        <v>0</v>
      </c>
      <c r="AA26">
        <f t="shared" si="5"/>
        <v>-8200</v>
      </c>
    </row>
    <row r="27" spans="2:27" x14ac:dyDescent="0.25">
      <c r="B27" t="s">
        <v>18</v>
      </c>
      <c r="D27">
        <v>33800</v>
      </c>
      <c r="E27">
        <v>50900</v>
      </c>
      <c r="F27">
        <v>66000</v>
      </c>
      <c r="G27">
        <v>31600</v>
      </c>
      <c r="H27">
        <v>32800</v>
      </c>
      <c r="I27">
        <v>32400</v>
      </c>
      <c r="L27">
        <f>SUM(D$17:D27)</f>
        <v>407900</v>
      </c>
      <c r="M27">
        <f>SUM(E$17:E27)</f>
        <v>458400</v>
      </c>
      <c r="N27">
        <f>SUM(F$17:F27)</f>
        <v>423000</v>
      </c>
      <c r="O27">
        <f>SUM(G$17:G27)</f>
        <v>372900</v>
      </c>
      <c r="P27">
        <f>SUM(H$17:H27)</f>
        <v>378000</v>
      </c>
      <c r="Q27">
        <f>SUM(I$17:I27)</f>
        <v>369400</v>
      </c>
      <c r="R27">
        <f t="shared" si="4"/>
        <v>378000</v>
      </c>
      <c r="T27" t="s">
        <v>18</v>
      </c>
      <c r="V27">
        <f t="shared" si="5"/>
        <v>29900</v>
      </c>
      <c r="W27">
        <f t="shared" si="5"/>
        <v>80400</v>
      </c>
      <c r="X27">
        <f t="shared" si="5"/>
        <v>45000</v>
      </c>
      <c r="Y27">
        <f t="shared" si="5"/>
        <v>-5100</v>
      </c>
      <c r="Z27">
        <f t="shared" si="5"/>
        <v>0</v>
      </c>
      <c r="AA27">
        <f t="shared" si="5"/>
        <v>-8600</v>
      </c>
    </row>
    <row r="28" spans="2:27" x14ac:dyDescent="0.25">
      <c r="B28" t="s">
        <v>19</v>
      </c>
      <c r="D28">
        <v>40600</v>
      </c>
      <c r="E28">
        <v>61100</v>
      </c>
      <c r="F28">
        <v>54300</v>
      </c>
      <c r="G28">
        <v>36900</v>
      </c>
      <c r="H28">
        <v>35900</v>
      </c>
      <c r="I28">
        <v>33300</v>
      </c>
      <c r="L28">
        <f>SUM(D$17:D28)</f>
        <v>448500</v>
      </c>
      <c r="M28">
        <f>SUM(E$17:E28)</f>
        <v>519500</v>
      </c>
      <c r="N28">
        <f>SUM(F$17:F28)</f>
        <v>477300</v>
      </c>
      <c r="O28">
        <f>SUM(G$17:G28)</f>
        <v>409800</v>
      </c>
      <c r="P28">
        <f>SUM(H$17:H28)</f>
        <v>413900</v>
      </c>
      <c r="Q28">
        <f>SUM(I$17:I28)</f>
        <v>402700</v>
      </c>
      <c r="R28">
        <f t="shared" si="4"/>
        <v>413900</v>
      </c>
      <c r="T28" t="s">
        <v>19</v>
      </c>
      <c r="V28">
        <f t="shared" si="5"/>
        <v>34600</v>
      </c>
      <c r="W28">
        <f t="shared" si="5"/>
        <v>105600</v>
      </c>
      <c r="X28">
        <f t="shared" si="5"/>
        <v>63400</v>
      </c>
      <c r="Y28">
        <f t="shared" si="5"/>
        <v>-4100</v>
      </c>
      <c r="Z28">
        <f t="shared" si="5"/>
        <v>0</v>
      </c>
      <c r="AA28">
        <f t="shared" si="5"/>
        <v>-11200</v>
      </c>
    </row>
    <row r="31" spans="2:27" x14ac:dyDescent="0.25">
      <c r="B31" s="3" t="s">
        <v>188</v>
      </c>
      <c r="C31" s="3"/>
    </row>
  </sheetData>
  <hyperlinks>
    <hyperlink ref="A1" location="home!A1" display="home" xr:uid="{8B63EBFA-4FD8-42B9-9C5F-F444FBB505EC}"/>
    <hyperlink ref="B31" r:id="rId1" xr:uid="{27BAC613-D94C-461A-A53D-18ED791E6573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3B26-B3C9-4868-98E4-2F19C6A00E70}">
  <dimension ref="A1:AD32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890</v>
      </c>
      <c r="D2">
        <v>905</v>
      </c>
      <c r="E2">
        <v>947</v>
      </c>
      <c r="F2">
        <v>1143</v>
      </c>
      <c r="G2">
        <v>1048</v>
      </c>
      <c r="H2">
        <v>1189</v>
      </c>
      <c r="I2">
        <v>1058</v>
      </c>
      <c r="K2">
        <f>SUM(C$2:C2)</f>
        <v>890</v>
      </c>
      <c r="L2">
        <f>SUM(D$2:D2)</f>
        <v>905</v>
      </c>
      <c r="M2">
        <f>SUM(E$2:E2)</f>
        <v>947</v>
      </c>
      <c r="N2">
        <f>SUM(F$2:F2)</f>
        <v>1143</v>
      </c>
      <c r="O2">
        <f>SUM(G$2:G2)</f>
        <v>1048</v>
      </c>
      <c r="P2">
        <f>SUM(H$2:H2)</f>
        <v>1189</v>
      </c>
      <c r="Q2">
        <f>SUM(I$2:I2)</f>
        <v>1058</v>
      </c>
      <c r="R2">
        <f>MEDIAN(M2:Q2)</f>
        <v>1058</v>
      </c>
      <c r="T2" t="s">
        <v>8</v>
      </c>
      <c r="U2">
        <f t="shared" ref="U2:AA13" si="0">K2-$R2</f>
        <v>-168</v>
      </c>
      <c r="V2">
        <f t="shared" si="0"/>
        <v>-153</v>
      </c>
      <c r="W2">
        <f t="shared" si="0"/>
        <v>-111</v>
      </c>
      <c r="X2">
        <f t="shared" si="0"/>
        <v>85</v>
      </c>
      <c r="Y2">
        <f t="shared" si="0"/>
        <v>-10</v>
      </c>
      <c r="Z2">
        <f t="shared" si="0"/>
        <v>131</v>
      </c>
      <c r="AA2">
        <f t="shared" si="0"/>
        <v>0</v>
      </c>
      <c r="AC2">
        <f>MEDIAN($E2:$I2)</f>
        <v>1058</v>
      </c>
      <c r="AD2">
        <f>MEDIAN(F2:I2)</f>
        <v>1100.5</v>
      </c>
    </row>
    <row r="3" spans="1:30" x14ac:dyDescent="0.25">
      <c r="B3" t="s">
        <v>9</v>
      </c>
      <c r="C3">
        <v>781</v>
      </c>
      <c r="D3">
        <v>859</v>
      </c>
      <c r="E3">
        <v>993</v>
      </c>
      <c r="F3">
        <v>955</v>
      </c>
      <c r="G3">
        <v>989</v>
      </c>
      <c r="H3">
        <v>1035</v>
      </c>
      <c r="I3">
        <v>1008</v>
      </c>
      <c r="K3">
        <f>SUM(C$2:C3)</f>
        <v>1671</v>
      </c>
      <c r="L3">
        <f>SUM(D$2:D3)</f>
        <v>1764</v>
      </c>
      <c r="M3">
        <f>SUM(E$2:E3)</f>
        <v>1940</v>
      </c>
      <c r="N3">
        <f>SUM(F$2:F3)</f>
        <v>2098</v>
      </c>
      <c r="O3">
        <f>SUM(G$2:G3)</f>
        <v>2037</v>
      </c>
      <c r="P3">
        <f>SUM(H$2:H3)</f>
        <v>2224</v>
      </c>
      <c r="Q3">
        <f>SUM(I$2:I3)</f>
        <v>2066</v>
      </c>
      <c r="R3">
        <f t="shared" ref="R3:R13" si="1">MEDIAN(M3:Q3)</f>
        <v>2066</v>
      </c>
      <c r="T3" t="s">
        <v>9</v>
      </c>
      <c r="U3">
        <f>K3-$R3</f>
        <v>-395</v>
      </c>
      <c r="V3">
        <f t="shared" si="0"/>
        <v>-302</v>
      </c>
      <c r="W3">
        <f t="shared" si="0"/>
        <v>-126</v>
      </c>
      <c r="X3">
        <f t="shared" si="0"/>
        <v>32</v>
      </c>
      <c r="Y3">
        <f t="shared" si="0"/>
        <v>-29</v>
      </c>
      <c r="Z3">
        <f t="shared" si="0"/>
        <v>158</v>
      </c>
      <c r="AA3">
        <f t="shared" si="0"/>
        <v>0</v>
      </c>
      <c r="AC3">
        <f t="shared" ref="AC3:AC13" si="2">MEDIAN($E3:$I3)</f>
        <v>993</v>
      </c>
      <c r="AD3">
        <f t="shared" ref="AD3:AD13" si="3">MEDIAN(F3:I3)</f>
        <v>998.5</v>
      </c>
    </row>
    <row r="4" spans="1:30" x14ac:dyDescent="0.25">
      <c r="B4" t="s">
        <v>10</v>
      </c>
      <c r="C4">
        <v>977</v>
      </c>
      <c r="D4">
        <v>1041</v>
      </c>
      <c r="E4">
        <v>1230</v>
      </c>
      <c r="F4">
        <v>1087</v>
      </c>
      <c r="G4">
        <v>1108</v>
      </c>
      <c r="H4">
        <v>1150</v>
      </c>
      <c r="I4">
        <v>1075</v>
      </c>
      <c r="K4">
        <f>SUM(C$2:C4)</f>
        <v>2648</v>
      </c>
      <c r="L4">
        <f>SUM(D$2:D4)</f>
        <v>2805</v>
      </c>
      <c r="M4">
        <f>SUM(E$2:E4)</f>
        <v>3170</v>
      </c>
      <c r="N4">
        <f>SUM(F$2:F4)</f>
        <v>3185</v>
      </c>
      <c r="O4">
        <f>SUM(G$2:G4)</f>
        <v>3145</v>
      </c>
      <c r="P4">
        <f>SUM(H$2:H4)</f>
        <v>3374</v>
      </c>
      <c r="Q4">
        <f>SUM(I$2:I4)</f>
        <v>3141</v>
      </c>
      <c r="R4">
        <f t="shared" si="1"/>
        <v>3170</v>
      </c>
      <c r="T4" t="s">
        <v>10</v>
      </c>
      <c r="U4">
        <f>K4-$R4</f>
        <v>-522</v>
      </c>
      <c r="V4">
        <f t="shared" si="0"/>
        <v>-365</v>
      </c>
      <c r="W4">
        <f t="shared" si="0"/>
        <v>0</v>
      </c>
      <c r="X4">
        <f t="shared" si="0"/>
        <v>15</v>
      </c>
      <c r="Y4">
        <f t="shared" si="0"/>
        <v>-25</v>
      </c>
      <c r="Z4">
        <f t="shared" si="0"/>
        <v>204</v>
      </c>
      <c r="AA4">
        <f t="shared" si="0"/>
        <v>-29</v>
      </c>
      <c r="AC4">
        <f t="shared" si="2"/>
        <v>1108</v>
      </c>
      <c r="AD4">
        <f t="shared" si="3"/>
        <v>1097.5</v>
      </c>
    </row>
    <row r="5" spans="1:30" x14ac:dyDescent="0.25">
      <c r="B5" t="s">
        <v>11</v>
      </c>
      <c r="C5">
        <v>756</v>
      </c>
      <c r="D5">
        <v>889</v>
      </c>
      <c r="E5">
        <v>1057</v>
      </c>
      <c r="F5">
        <v>1044</v>
      </c>
      <c r="G5">
        <v>1207</v>
      </c>
      <c r="H5">
        <v>1257</v>
      </c>
      <c r="I5">
        <v>1023</v>
      </c>
      <c r="K5">
        <f>SUM(C$2:C5)</f>
        <v>3404</v>
      </c>
      <c r="L5">
        <f>SUM(D$2:D5)</f>
        <v>3694</v>
      </c>
      <c r="M5">
        <f>SUM(E$2:E5)</f>
        <v>4227</v>
      </c>
      <c r="N5">
        <f>SUM(F$2:F5)</f>
        <v>4229</v>
      </c>
      <c r="O5">
        <f>SUM(G$2:G5)</f>
        <v>4352</v>
      </c>
      <c r="P5">
        <f>SUM(H$2:H5)</f>
        <v>4631</v>
      </c>
      <c r="Q5">
        <f>SUM(I$2:I5)</f>
        <v>4164</v>
      </c>
      <c r="R5">
        <f t="shared" si="1"/>
        <v>4229</v>
      </c>
      <c r="T5" t="s">
        <v>11</v>
      </c>
      <c r="U5">
        <f>K5-$R5</f>
        <v>-825</v>
      </c>
      <c r="V5">
        <f t="shared" si="0"/>
        <v>-535</v>
      </c>
      <c r="W5">
        <f t="shared" si="0"/>
        <v>-2</v>
      </c>
      <c r="X5">
        <f t="shared" si="0"/>
        <v>0</v>
      </c>
      <c r="Y5">
        <f t="shared" si="0"/>
        <v>123</v>
      </c>
      <c r="Z5">
        <f t="shared" si="0"/>
        <v>402</v>
      </c>
      <c r="AA5">
        <f t="shared" si="0"/>
        <v>-65</v>
      </c>
      <c r="AC5">
        <f t="shared" si="2"/>
        <v>1057</v>
      </c>
      <c r="AD5">
        <f t="shared" si="3"/>
        <v>1125.5</v>
      </c>
    </row>
    <row r="6" spans="1:30" x14ac:dyDescent="0.25">
      <c r="B6" t="s">
        <v>12</v>
      </c>
      <c r="D6">
        <v>1085</v>
      </c>
      <c r="E6">
        <v>1148</v>
      </c>
      <c r="F6">
        <v>1050</v>
      </c>
      <c r="G6">
        <v>1186</v>
      </c>
      <c r="H6">
        <v>1253</v>
      </c>
      <c r="I6">
        <v>1225</v>
      </c>
      <c r="L6">
        <f>SUM(D$2:D6)</f>
        <v>4779</v>
      </c>
      <c r="M6">
        <f>SUM(E$2:E6)</f>
        <v>5375</v>
      </c>
      <c r="N6">
        <f>SUM(F$2:F6)</f>
        <v>5279</v>
      </c>
      <c r="O6">
        <f>SUM(G$2:G6)</f>
        <v>5538</v>
      </c>
      <c r="P6">
        <f>SUM(H$2:H6)</f>
        <v>5884</v>
      </c>
      <c r="Q6">
        <f>SUM(I$2:I6)</f>
        <v>5389</v>
      </c>
      <c r="R6">
        <f t="shared" si="1"/>
        <v>5389</v>
      </c>
      <c r="T6" t="s">
        <v>12</v>
      </c>
      <c r="V6">
        <f t="shared" si="0"/>
        <v>-610</v>
      </c>
      <c r="W6">
        <f t="shared" si="0"/>
        <v>-14</v>
      </c>
      <c r="X6">
        <f t="shared" si="0"/>
        <v>-110</v>
      </c>
      <c r="Y6">
        <f t="shared" si="0"/>
        <v>149</v>
      </c>
      <c r="Z6">
        <f t="shared" si="0"/>
        <v>495</v>
      </c>
      <c r="AA6">
        <f t="shared" si="0"/>
        <v>0</v>
      </c>
      <c r="AC6">
        <f t="shared" si="2"/>
        <v>1186</v>
      </c>
      <c r="AD6">
        <f t="shared" si="3"/>
        <v>1205.5</v>
      </c>
    </row>
    <row r="7" spans="1:30" x14ac:dyDescent="0.25">
      <c r="B7" t="s">
        <v>13</v>
      </c>
      <c r="D7">
        <v>1031</v>
      </c>
      <c r="E7">
        <v>1044</v>
      </c>
      <c r="F7">
        <v>1211</v>
      </c>
      <c r="G7">
        <v>1155</v>
      </c>
      <c r="H7">
        <v>1211</v>
      </c>
      <c r="I7">
        <v>1146</v>
      </c>
      <c r="L7">
        <f>SUM(D$2:D7)</f>
        <v>5810</v>
      </c>
      <c r="M7">
        <f>SUM(E$2:E7)</f>
        <v>6419</v>
      </c>
      <c r="N7">
        <f>SUM(F$2:F7)</f>
        <v>6490</v>
      </c>
      <c r="O7">
        <f>SUM(G$2:G7)</f>
        <v>6693</v>
      </c>
      <c r="P7">
        <f>SUM(H$2:H7)</f>
        <v>7095</v>
      </c>
      <c r="Q7">
        <f>SUM(I$2:I7)</f>
        <v>6535</v>
      </c>
      <c r="R7">
        <f t="shared" si="1"/>
        <v>6535</v>
      </c>
      <c r="T7" t="s">
        <v>13</v>
      </c>
      <c r="V7">
        <f t="shared" si="0"/>
        <v>-725</v>
      </c>
      <c r="W7">
        <f t="shared" si="0"/>
        <v>-116</v>
      </c>
      <c r="X7">
        <f t="shared" si="0"/>
        <v>-45</v>
      </c>
      <c r="Y7">
        <f t="shared" si="0"/>
        <v>158</v>
      </c>
      <c r="Z7">
        <f t="shared" si="0"/>
        <v>560</v>
      </c>
      <c r="AA7">
        <f t="shared" si="0"/>
        <v>0</v>
      </c>
      <c r="AC7">
        <f t="shared" si="2"/>
        <v>1155</v>
      </c>
      <c r="AD7">
        <f t="shared" si="3"/>
        <v>1183</v>
      </c>
    </row>
    <row r="8" spans="1:30" x14ac:dyDescent="0.25">
      <c r="B8" t="s">
        <v>14</v>
      </c>
      <c r="D8">
        <v>1016</v>
      </c>
      <c r="E8">
        <v>1194</v>
      </c>
      <c r="F8">
        <v>1287</v>
      </c>
      <c r="G8">
        <v>1391</v>
      </c>
      <c r="H8">
        <v>1419</v>
      </c>
      <c r="I8">
        <v>1240</v>
      </c>
      <c r="L8">
        <f>SUM(D$2:D8)</f>
        <v>6826</v>
      </c>
      <c r="M8">
        <f>SUM(E$2:E8)</f>
        <v>7613</v>
      </c>
      <c r="N8">
        <f>SUM(F$2:F8)</f>
        <v>7777</v>
      </c>
      <c r="O8">
        <f>SUM(G$2:G8)</f>
        <v>8084</v>
      </c>
      <c r="P8">
        <f>SUM(H$2:H8)</f>
        <v>8514</v>
      </c>
      <c r="Q8">
        <f>SUM(I$2:I8)</f>
        <v>7775</v>
      </c>
      <c r="R8">
        <f t="shared" si="1"/>
        <v>7777</v>
      </c>
      <c r="T8" t="s">
        <v>14</v>
      </c>
      <c r="V8">
        <f t="shared" si="0"/>
        <v>-951</v>
      </c>
      <c r="W8">
        <f t="shared" si="0"/>
        <v>-164</v>
      </c>
      <c r="X8">
        <f t="shared" si="0"/>
        <v>0</v>
      </c>
      <c r="Y8">
        <f t="shared" si="0"/>
        <v>307</v>
      </c>
      <c r="Z8">
        <f t="shared" si="0"/>
        <v>737</v>
      </c>
      <c r="AA8">
        <f t="shared" si="0"/>
        <v>-2</v>
      </c>
      <c r="AC8">
        <f t="shared" si="2"/>
        <v>1287</v>
      </c>
      <c r="AD8">
        <f t="shared" si="3"/>
        <v>1339</v>
      </c>
    </row>
    <row r="9" spans="1:30" x14ac:dyDescent="0.25">
      <c r="B9" t="s">
        <v>15</v>
      </c>
      <c r="D9">
        <v>1150</v>
      </c>
      <c r="E9">
        <v>1271</v>
      </c>
      <c r="F9">
        <v>1116</v>
      </c>
      <c r="G9">
        <v>1305</v>
      </c>
      <c r="H9">
        <v>1318</v>
      </c>
      <c r="I9">
        <v>1309</v>
      </c>
      <c r="L9">
        <f>SUM(D$2:D9)</f>
        <v>7976</v>
      </c>
      <c r="M9">
        <f>SUM(E$2:E9)</f>
        <v>8884</v>
      </c>
      <c r="N9">
        <f>SUM(F$2:F9)</f>
        <v>8893</v>
      </c>
      <c r="O9">
        <f>SUM(G$2:G9)</f>
        <v>9389</v>
      </c>
      <c r="P9">
        <f>SUM(H$2:H9)</f>
        <v>9832</v>
      </c>
      <c r="Q9">
        <f>SUM(I$2:I9)</f>
        <v>9084</v>
      </c>
      <c r="R9">
        <f t="shared" si="1"/>
        <v>9084</v>
      </c>
      <c r="T9" t="s">
        <v>15</v>
      </c>
      <c r="V9">
        <f t="shared" si="0"/>
        <v>-1108</v>
      </c>
      <c r="W9">
        <f t="shared" si="0"/>
        <v>-200</v>
      </c>
      <c r="X9">
        <f t="shared" si="0"/>
        <v>-191</v>
      </c>
      <c r="Y9">
        <f t="shared" si="0"/>
        <v>305</v>
      </c>
      <c r="Z9">
        <f t="shared" si="0"/>
        <v>748</v>
      </c>
      <c r="AA9">
        <f t="shared" si="0"/>
        <v>0</v>
      </c>
      <c r="AC9">
        <f t="shared" si="2"/>
        <v>1305</v>
      </c>
      <c r="AD9">
        <f t="shared" si="3"/>
        <v>1307</v>
      </c>
    </row>
    <row r="10" spans="1:30" x14ac:dyDescent="0.25">
      <c r="B10" t="s">
        <v>16</v>
      </c>
      <c r="D10">
        <v>1010</v>
      </c>
      <c r="E10">
        <v>1141</v>
      </c>
      <c r="F10">
        <v>1209</v>
      </c>
      <c r="G10">
        <v>1226</v>
      </c>
      <c r="H10">
        <v>1107</v>
      </c>
      <c r="I10">
        <v>1185</v>
      </c>
      <c r="L10">
        <f>SUM(D$2:D10)</f>
        <v>8986</v>
      </c>
      <c r="M10">
        <f>SUM(E$2:E10)</f>
        <v>10025</v>
      </c>
      <c r="N10">
        <f>SUM(F$2:F10)</f>
        <v>10102</v>
      </c>
      <c r="O10">
        <f>SUM(G$2:G10)</f>
        <v>10615</v>
      </c>
      <c r="P10">
        <f>SUM(H$2:H10)</f>
        <v>10939</v>
      </c>
      <c r="Q10">
        <f>SUM(I$2:I10)</f>
        <v>10269</v>
      </c>
      <c r="R10">
        <f t="shared" si="1"/>
        <v>10269</v>
      </c>
      <c r="T10" t="s">
        <v>16</v>
      </c>
      <c r="V10">
        <f t="shared" si="0"/>
        <v>-1283</v>
      </c>
      <c r="W10">
        <f t="shared" si="0"/>
        <v>-244</v>
      </c>
      <c r="X10">
        <f t="shared" si="0"/>
        <v>-167</v>
      </c>
      <c r="Y10">
        <f t="shared" si="0"/>
        <v>346</v>
      </c>
      <c r="Z10">
        <f t="shared" si="0"/>
        <v>670</v>
      </c>
      <c r="AA10">
        <f t="shared" si="0"/>
        <v>0</v>
      </c>
      <c r="AC10">
        <f t="shared" si="2"/>
        <v>1185</v>
      </c>
      <c r="AD10">
        <f t="shared" si="3"/>
        <v>1197</v>
      </c>
    </row>
    <row r="11" spans="1:30" x14ac:dyDescent="0.25">
      <c r="B11" t="s">
        <v>17</v>
      </c>
      <c r="D11">
        <v>968</v>
      </c>
      <c r="E11">
        <v>1046</v>
      </c>
      <c r="F11">
        <v>1044</v>
      </c>
      <c r="G11">
        <v>1155</v>
      </c>
      <c r="H11">
        <v>1282</v>
      </c>
      <c r="I11">
        <v>1141</v>
      </c>
      <c r="L11">
        <f>SUM(D$2:D11)</f>
        <v>9954</v>
      </c>
      <c r="M11">
        <f>SUM(E$2:E11)</f>
        <v>11071</v>
      </c>
      <c r="N11">
        <f>SUM(F$2:F11)</f>
        <v>11146</v>
      </c>
      <c r="O11">
        <f>SUM(G$2:G11)</f>
        <v>11770</v>
      </c>
      <c r="P11">
        <f>SUM(H$2:H11)</f>
        <v>12221</v>
      </c>
      <c r="Q11">
        <f>SUM(I$2:I11)</f>
        <v>11410</v>
      </c>
      <c r="R11">
        <f t="shared" si="1"/>
        <v>11410</v>
      </c>
      <c r="T11" t="s">
        <v>17</v>
      </c>
      <c r="V11">
        <f t="shared" si="0"/>
        <v>-1456</v>
      </c>
      <c r="W11">
        <f t="shared" si="0"/>
        <v>-339</v>
      </c>
      <c r="X11">
        <f t="shared" si="0"/>
        <v>-264</v>
      </c>
      <c r="Y11">
        <f t="shared" si="0"/>
        <v>360</v>
      </c>
      <c r="Z11">
        <f t="shared" si="0"/>
        <v>811</v>
      </c>
      <c r="AA11">
        <f t="shared" si="0"/>
        <v>0</v>
      </c>
      <c r="AC11">
        <f t="shared" si="2"/>
        <v>1141</v>
      </c>
      <c r="AD11">
        <f t="shared" si="3"/>
        <v>1148</v>
      </c>
    </row>
    <row r="12" spans="1:30" x14ac:dyDescent="0.25">
      <c r="B12" t="s">
        <v>18</v>
      </c>
      <c r="D12">
        <v>850</v>
      </c>
      <c r="E12">
        <v>1113</v>
      </c>
      <c r="F12">
        <v>1031</v>
      </c>
      <c r="G12">
        <v>1017</v>
      </c>
      <c r="H12">
        <v>1046</v>
      </c>
      <c r="I12">
        <v>1113</v>
      </c>
      <c r="L12">
        <f>SUM(D$2:D12)</f>
        <v>10804</v>
      </c>
      <c r="M12">
        <f>SUM(E$2:E12)</f>
        <v>12184</v>
      </c>
      <c r="N12">
        <f>SUM(F$2:F12)</f>
        <v>12177</v>
      </c>
      <c r="O12">
        <f>SUM(G$2:G12)</f>
        <v>12787</v>
      </c>
      <c r="P12">
        <f>SUM(H$2:H12)</f>
        <v>13267</v>
      </c>
      <c r="Q12">
        <f>SUM(I$2:I12)</f>
        <v>12523</v>
      </c>
      <c r="R12">
        <f t="shared" si="1"/>
        <v>12523</v>
      </c>
      <c r="T12" t="s">
        <v>18</v>
      </c>
      <c r="V12">
        <f t="shared" si="0"/>
        <v>-1719</v>
      </c>
      <c r="W12">
        <f t="shared" si="0"/>
        <v>-339</v>
      </c>
      <c r="X12">
        <f t="shared" si="0"/>
        <v>-346</v>
      </c>
      <c r="Y12">
        <f t="shared" si="0"/>
        <v>264</v>
      </c>
      <c r="Z12">
        <f t="shared" si="0"/>
        <v>744</v>
      </c>
      <c r="AA12">
        <f t="shared" si="0"/>
        <v>0</v>
      </c>
      <c r="AC12">
        <f t="shared" si="2"/>
        <v>1046</v>
      </c>
      <c r="AD12">
        <f t="shared" si="3"/>
        <v>1038.5</v>
      </c>
    </row>
    <row r="13" spans="1:30" x14ac:dyDescent="0.25">
      <c r="B13" t="s">
        <v>19</v>
      </c>
      <c r="D13">
        <v>784</v>
      </c>
      <c r="E13">
        <v>954</v>
      </c>
      <c r="F13">
        <v>950</v>
      </c>
      <c r="G13">
        <v>1111</v>
      </c>
      <c r="H13">
        <v>1003</v>
      </c>
      <c r="I13">
        <v>998</v>
      </c>
      <c r="L13">
        <f>SUM(D$2:D13)</f>
        <v>11588</v>
      </c>
      <c r="M13">
        <f>SUM(E$2:E13)</f>
        <v>13138</v>
      </c>
      <c r="N13">
        <f>SUM(F$2:F13)</f>
        <v>13127</v>
      </c>
      <c r="O13">
        <f>SUM(G$2:G13)</f>
        <v>13898</v>
      </c>
      <c r="P13">
        <f>SUM(H$2:H13)</f>
        <v>14270</v>
      </c>
      <c r="Q13">
        <f>SUM(I$2:I13)</f>
        <v>13521</v>
      </c>
      <c r="R13">
        <f t="shared" si="1"/>
        <v>13521</v>
      </c>
      <c r="T13" t="s">
        <v>19</v>
      </c>
      <c r="V13">
        <f t="shared" si="0"/>
        <v>-1933</v>
      </c>
      <c r="W13">
        <f t="shared" si="0"/>
        <v>-383</v>
      </c>
      <c r="X13">
        <f t="shared" si="0"/>
        <v>-394</v>
      </c>
      <c r="Y13">
        <f t="shared" si="0"/>
        <v>377</v>
      </c>
      <c r="Z13">
        <f t="shared" si="0"/>
        <v>749</v>
      </c>
      <c r="AA13">
        <f t="shared" si="0"/>
        <v>0</v>
      </c>
      <c r="AC13">
        <f t="shared" si="2"/>
        <v>998</v>
      </c>
      <c r="AD13">
        <f t="shared" si="3"/>
        <v>1000.5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1639</v>
      </c>
      <c r="D17">
        <v>1586</v>
      </c>
      <c r="E17">
        <v>1671</v>
      </c>
      <c r="F17">
        <v>1363</v>
      </c>
      <c r="G17">
        <v>1575</v>
      </c>
      <c r="H17">
        <v>1490</v>
      </c>
      <c r="I17">
        <v>1708</v>
      </c>
      <c r="K17">
        <f>SUM(C$17:C17)</f>
        <v>1639</v>
      </c>
      <c r="L17">
        <f>SUM(D$17:D17)</f>
        <v>1586</v>
      </c>
      <c r="M17">
        <f>SUM(E$17:E17)</f>
        <v>1671</v>
      </c>
      <c r="N17">
        <f>SUM(F$17:F17)</f>
        <v>1363</v>
      </c>
      <c r="O17">
        <f>SUM(G$17:G17)</f>
        <v>1575</v>
      </c>
      <c r="P17">
        <f>SUM(H$17:H17)</f>
        <v>1490</v>
      </c>
      <c r="Q17">
        <f>SUM(I$17:I17)</f>
        <v>1708</v>
      </c>
      <c r="R17">
        <f t="shared" ref="R17:R28" si="4">MEDIAN(M17:Q17)</f>
        <v>1575</v>
      </c>
      <c r="T17" t="s">
        <v>8</v>
      </c>
      <c r="U17">
        <f t="shared" ref="U17:AA28" si="5">K17-$R17</f>
        <v>64</v>
      </c>
      <c r="V17">
        <f t="shared" si="5"/>
        <v>11</v>
      </c>
      <c r="W17">
        <f t="shared" si="5"/>
        <v>96</v>
      </c>
      <c r="X17">
        <f t="shared" si="5"/>
        <v>-212</v>
      </c>
      <c r="Y17">
        <f t="shared" si="5"/>
        <v>0</v>
      </c>
      <c r="Z17">
        <f t="shared" si="5"/>
        <v>-85</v>
      </c>
      <c r="AA17">
        <f t="shared" si="5"/>
        <v>133</v>
      </c>
    </row>
    <row r="18" spans="2:27" x14ac:dyDescent="0.25">
      <c r="B18" t="s">
        <v>9</v>
      </c>
      <c r="C18">
        <v>1233</v>
      </c>
      <c r="D18">
        <v>1623</v>
      </c>
      <c r="E18">
        <v>1464</v>
      </c>
      <c r="F18">
        <v>1265</v>
      </c>
      <c r="G18">
        <v>1167</v>
      </c>
      <c r="H18">
        <v>1426</v>
      </c>
      <c r="I18">
        <v>1409</v>
      </c>
      <c r="K18">
        <f>SUM(C$17:C18)</f>
        <v>2872</v>
      </c>
      <c r="L18">
        <f>SUM(D$17:D18)</f>
        <v>3209</v>
      </c>
      <c r="M18">
        <f>SUM(E$17:E18)</f>
        <v>3135</v>
      </c>
      <c r="N18">
        <f>SUM(F$17:F18)</f>
        <v>2628</v>
      </c>
      <c r="O18">
        <f>SUM(G$17:G18)</f>
        <v>2742</v>
      </c>
      <c r="P18">
        <f>SUM(H$17:H18)</f>
        <v>2916</v>
      </c>
      <c r="Q18">
        <f>SUM(I$17:I18)</f>
        <v>3117</v>
      </c>
      <c r="R18">
        <f t="shared" si="4"/>
        <v>2916</v>
      </c>
      <c r="T18" t="s">
        <v>9</v>
      </c>
      <c r="U18">
        <f t="shared" si="5"/>
        <v>-44</v>
      </c>
      <c r="V18">
        <f t="shared" si="5"/>
        <v>293</v>
      </c>
      <c r="W18">
        <f t="shared" si="5"/>
        <v>219</v>
      </c>
      <c r="X18">
        <f t="shared" si="5"/>
        <v>-288</v>
      </c>
      <c r="Y18">
        <f t="shared" si="5"/>
        <v>-174</v>
      </c>
      <c r="Z18">
        <f t="shared" si="5"/>
        <v>0</v>
      </c>
      <c r="AA18">
        <f t="shared" si="5"/>
        <v>201</v>
      </c>
    </row>
    <row r="19" spans="2:27" x14ac:dyDescent="0.25">
      <c r="B19" t="s">
        <v>10</v>
      </c>
      <c r="C19">
        <v>1295</v>
      </c>
      <c r="D19">
        <v>1632</v>
      </c>
      <c r="E19">
        <v>1819</v>
      </c>
      <c r="F19">
        <v>1405</v>
      </c>
      <c r="G19">
        <v>1249</v>
      </c>
      <c r="H19">
        <v>1538</v>
      </c>
      <c r="I19">
        <v>1385</v>
      </c>
      <c r="K19">
        <f>SUM(C$17:C19)</f>
        <v>4167</v>
      </c>
      <c r="L19">
        <f>SUM(D$17:D19)</f>
        <v>4841</v>
      </c>
      <c r="M19">
        <f>SUM(E$17:E19)</f>
        <v>4954</v>
      </c>
      <c r="N19">
        <f>SUM(F$17:F19)</f>
        <v>4033</v>
      </c>
      <c r="O19">
        <f>SUM(G$17:G19)</f>
        <v>3991</v>
      </c>
      <c r="P19">
        <f>SUM(H$17:H19)</f>
        <v>4454</v>
      </c>
      <c r="Q19">
        <f>SUM(I$17:I19)</f>
        <v>4502</v>
      </c>
      <c r="R19">
        <f t="shared" si="4"/>
        <v>4454</v>
      </c>
      <c r="T19" t="s">
        <v>10</v>
      </c>
      <c r="U19">
        <f t="shared" si="5"/>
        <v>-287</v>
      </c>
      <c r="V19">
        <f t="shared" si="5"/>
        <v>387</v>
      </c>
      <c r="W19">
        <f t="shared" si="5"/>
        <v>500</v>
      </c>
      <c r="X19">
        <f t="shared" si="5"/>
        <v>-421</v>
      </c>
      <c r="Y19">
        <f t="shared" si="5"/>
        <v>-463</v>
      </c>
      <c r="Z19">
        <f t="shared" si="5"/>
        <v>0</v>
      </c>
      <c r="AA19">
        <f t="shared" si="5"/>
        <v>48</v>
      </c>
    </row>
    <row r="20" spans="2:27" x14ac:dyDescent="0.25">
      <c r="B20" t="s">
        <v>11</v>
      </c>
      <c r="C20">
        <v>1297</v>
      </c>
      <c r="D20">
        <v>1266</v>
      </c>
      <c r="E20">
        <v>1622</v>
      </c>
      <c r="F20">
        <v>1326</v>
      </c>
      <c r="G20">
        <v>1281</v>
      </c>
      <c r="H20">
        <v>1419</v>
      </c>
      <c r="I20">
        <v>1148</v>
      </c>
      <c r="K20">
        <f>SUM(C$17:C20)</f>
        <v>5464</v>
      </c>
      <c r="L20">
        <f>SUM(D$17:D20)</f>
        <v>6107</v>
      </c>
      <c r="M20">
        <f>SUM(E$17:E20)</f>
        <v>6576</v>
      </c>
      <c r="N20">
        <f>SUM(F$17:F20)</f>
        <v>5359</v>
      </c>
      <c r="O20">
        <f>SUM(G$17:G20)</f>
        <v>5272</v>
      </c>
      <c r="P20">
        <f>SUM(H$17:H20)</f>
        <v>5873</v>
      </c>
      <c r="Q20">
        <f>SUM(I$17:I20)</f>
        <v>5650</v>
      </c>
      <c r="R20">
        <f t="shared" si="4"/>
        <v>5650</v>
      </c>
      <c r="T20" t="s">
        <v>11</v>
      </c>
      <c r="U20">
        <f t="shared" si="5"/>
        <v>-186</v>
      </c>
      <c r="V20">
        <f t="shared" si="5"/>
        <v>457</v>
      </c>
      <c r="W20">
        <f t="shared" si="5"/>
        <v>926</v>
      </c>
      <c r="X20">
        <f t="shared" si="5"/>
        <v>-291</v>
      </c>
      <c r="Y20">
        <f t="shared" si="5"/>
        <v>-378</v>
      </c>
      <c r="Z20">
        <f t="shared" si="5"/>
        <v>223</v>
      </c>
      <c r="AA20">
        <f t="shared" si="5"/>
        <v>0</v>
      </c>
    </row>
    <row r="21" spans="2:27" x14ac:dyDescent="0.25">
      <c r="B21" t="s">
        <v>12</v>
      </c>
      <c r="D21">
        <v>1301</v>
      </c>
      <c r="E21">
        <v>1426</v>
      </c>
      <c r="F21">
        <v>1293</v>
      </c>
      <c r="G21">
        <v>1303</v>
      </c>
      <c r="H21">
        <v>1248</v>
      </c>
      <c r="I21">
        <v>1390</v>
      </c>
      <c r="L21">
        <f>SUM(D$17:D21)</f>
        <v>7408</v>
      </c>
      <c r="M21">
        <f>SUM(E$17:E21)</f>
        <v>8002</v>
      </c>
      <c r="N21">
        <f>SUM(F$17:F21)</f>
        <v>6652</v>
      </c>
      <c r="O21">
        <f>SUM(G$17:G21)</f>
        <v>6575</v>
      </c>
      <c r="P21">
        <f>SUM(H$17:H21)</f>
        <v>7121</v>
      </c>
      <c r="Q21">
        <f>SUM(I$17:I21)</f>
        <v>7040</v>
      </c>
      <c r="R21">
        <f t="shared" si="4"/>
        <v>7040</v>
      </c>
      <c r="T21" t="s">
        <v>12</v>
      </c>
      <c r="V21">
        <f t="shared" si="5"/>
        <v>368</v>
      </c>
      <c r="W21">
        <f t="shared" si="5"/>
        <v>962</v>
      </c>
      <c r="X21">
        <f t="shared" si="5"/>
        <v>-388</v>
      </c>
      <c r="Y21">
        <f t="shared" si="5"/>
        <v>-465</v>
      </c>
      <c r="Z21">
        <f t="shared" si="5"/>
        <v>81</v>
      </c>
      <c r="AA21">
        <f t="shared" si="5"/>
        <v>0</v>
      </c>
    </row>
    <row r="22" spans="2:27" x14ac:dyDescent="0.25">
      <c r="B22" t="s">
        <v>13</v>
      </c>
      <c r="D22">
        <v>1392</v>
      </c>
      <c r="E22">
        <v>1400</v>
      </c>
      <c r="F22">
        <v>1178</v>
      </c>
      <c r="G22">
        <v>1115</v>
      </c>
      <c r="H22">
        <v>1119</v>
      </c>
      <c r="I22">
        <v>1155</v>
      </c>
      <c r="L22">
        <f>SUM(D$17:D22)</f>
        <v>8800</v>
      </c>
      <c r="M22">
        <f>SUM(E$17:E22)</f>
        <v>9402</v>
      </c>
      <c r="N22">
        <f>SUM(F$17:F22)</f>
        <v>7830</v>
      </c>
      <c r="O22">
        <f>SUM(G$17:G22)</f>
        <v>7690</v>
      </c>
      <c r="P22">
        <f>SUM(H$17:H22)</f>
        <v>8240</v>
      </c>
      <c r="Q22">
        <f>SUM(I$17:I22)</f>
        <v>8195</v>
      </c>
      <c r="R22">
        <f t="shared" si="4"/>
        <v>8195</v>
      </c>
      <c r="T22" t="s">
        <v>13</v>
      </c>
      <c r="V22">
        <f t="shared" si="5"/>
        <v>605</v>
      </c>
      <c r="W22">
        <f t="shared" si="5"/>
        <v>1207</v>
      </c>
      <c r="X22">
        <f t="shared" si="5"/>
        <v>-365</v>
      </c>
      <c r="Y22">
        <f t="shared" si="5"/>
        <v>-505</v>
      </c>
      <c r="Z22">
        <f t="shared" si="5"/>
        <v>45</v>
      </c>
      <c r="AA22">
        <f t="shared" si="5"/>
        <v>0</v>
      </c>
    </row>
    <row r="23" spans="2:27" x14ac:dyDescent="0.25">
      <c r="B23" t="s">
        <v>14</v>
      </c>
      <c r="D23">
        <v>1312</v>
      </c>
      <c r="E23">
        <v>1339</v>
      </c>
      <c r="F23">
        <v>1256</v>
      </c>
      <c r="G23">
        <v>1327</v>
      </c>
      <c r="H23">
        <v>1226</v>
      </c>
      <c r="I23">
        <v>1161</v>
      </c>
      <c r="L23">
        <f>SUM(D$17:D23)</f>
        <v>10112</v>
      </c>
      <c r="M23">
        <f>SUM(E$17:E23)</f>
        <v>10741</v>
      </c>
      <c r="N23">
        <f>SUM(F$17:F23)</f>
        <v>9086</v>
      </c>
      <c r="O23">
        <f>SUM(G$17:G23)</f>
        <v>9017</v>
      </c>
      <c r="P23">
        <f>SUM(H$17:H23)</f>
        <v>9466</v>
      </c>
      <c r="Q23">
        <f>SUM(I$17:I23)</f>
        <v>9356</v>
      </c>
      <c r="R23">
        <f t="shared" si="4"/>
        <v>9356</v>
      </c>
      <c r="T23" t="s">
        <v>14</v>
      </c>
      <c r="V23">
        <f t="shared" si="5"/>
        <v>756</v>
      </c>
      <c r="W23">
        <f t="shared" si="5"/>
        <v>1385</v>
      </c>
      <c r="X23">
        <f t="shared" si="5"/>
        <v>-270</v>
      </c>
      <c r="Y23">
        <f t="shared" si="5"/>
        <v>-339</v>
      </c>
      <c r="Z23">
        <f t="shared" si="5"/>
        <v>110</v>
      </c>
      <c r="AA23">
        <f t="shared" si="5"/>
        <v>0</v>
      </c>
    </row>
    <row r="24" spans="2:27" x14ac:dyDescent="0.25">
      <c r="B24" t="s">
        <v>15</v>
      </c>
      <c r="D24">
        <v>1343</v>
      </c>
      <c r="E24">
        <v>1338</v>
      </c>
      <c r="F24">
        <v>1256</v>
      </c>
      <c r="G24">
        <v>1202</v>
      </c>
      <c r="H24">
        <v>1243</v>
      </c>
      <c r="I24">
        <v>1258</v>
      </c>
      <c r="L24">
        <f>SUM(D$17:D24)</f>
        <v>11455</v>
      </c>
      <c r="M24">
        <f>SUM(E$17:E24)</f>
        <v>12079</v>
      </c>
      <c r="N24">
        <f>SUM(F$17:F24)</f>
        <v>10342</v>
      </c>
      <c r="O24">
        <f>SUM(G$17:G24)</f>
        <v>10219</v>
      </c>
      <c r="P24">
        <f>SUM(H$17:H24)</f>
        <v>10709</v>
      </c>
      <c r="Q24">
        <f>SUM(I$17:I24)</f>
        <v>10614</v>
      </c>
      <c r="R24">
        <f t="shared" si="4"/>
        <v>10614</v>
      </c>
      <c r="T24" t="s">
        <v>15</v>
      </c>
      <c r="V24">
        <f t="shared" si="5"/>
        <v>841</v>
      </c>
      <c r="W24">
        <f t="shared" si="5"/>
        <v>1465</v>
      </c>
      <c r="X24">
        <f t="shared" si="5"/>
        <v>-272</v>
      </c>
      <c r="Y24">
        <f t="shared" si="5"/>
        <v>-395</v>
      </c>
      <c r="Z24">
        <f t="shared" si="5"/>
        <v>95</v>
      </c>
      <c r="AA24">
        <f t="shared" si="5"/>
        <v>0</v>
      </c>
    </row>
    <row r="25" spans="2:27" x14ac:dyDescent="0.25">
      <c r="B25" t="s">
        <v>16</v>
      </c>
      <c r="D25">
        <v>1350</v>
      </c>
      <c r="E25">
        <v>1377</v>
      </c>
      <c r="F25">
        <v>1280</v>
      </c>
      <c r="G25">
        <v>1177</v>
      </c>
      <c r="H25">
        <v>1073</v>
      </c>
      <c r="I25">
        <v>1124</v>
      </c>
      <c r="L25">
        <f>SUM(D$17:D25)</f>
        <v>12805</v>
      </c>
      <c r="M25">
        <f>SUM(E$17:E25)</f>
        <v>13456</v>
      </c>
      <c r="N25">
        <f>SUM(F$17:F25)</f>
        <v>11622</v>
      </c>
      <c r="O25">
        <f>SUM(G$17:G25)</f>
        <v>11396</v>
      </c>
      <c r="P25">
        <f>SUM(H$17:H25)</f>
        <v>11782</v>
      </c>
      <c r="Q25">
        <f>SUM(I$17:I25)</f>
        <v>11738</v>
      </c>
      <c r="R25">
        <f t="shared" si="4"/>
        <v>11738</v>
      </c>
      <c r="T25" t="s">
        <v>16</v>
      </c>
      <c r="V25">
        <f t="shared" si="5"/>
        <v>1067</v>
      </c>
      <c r="W25">
        <f t="shared" si="5"/>
        <v>1718</v>
      </c>
      <c r="X25">
        <f t="shared" si="5"/>
        <v>-116</v>
      </c>
      <c r="Y25">
        <f t="shared" si="5"/>
        <v>-342</v>
      </c>
      <c r="Z25">
        <f t="shared" si="5"/>
        <v>44</v>
      </c>
      <c r="AA25">
        <f t="shared" si="5"/>
        <v>0</v>
      </c>
    </row>
    <row r="26" spans="2:27" x14ac:dyDescent="0.25">
      <c r="B26" t="s">
        <v>17</v>
      </c>
      <c r="D26">
        <v>1376</v>
      </c>
      <c r="E26">
        <v>1586</v>
      </c>
      <c r="F26">
        <v>1269</v>
      </c>
      <c r="G26">
        <v>1265</v>
      </c>
      <c r="H26">
        <v>1367</v>
      </c>
      <c r="I26">
        <v>1248</v>
      </c>
      <c r="L26">
        <f>SUM(D$17:D26)</f>
        <v>14181</v>
      </c>
      <c r="M26">
        <f>SUM(E$17:E26)</f>
        <v>15042</v>
      </c>
      <c r="N26">
        <f>SUM(F$17:F26)</f>
        <v>12891</v>
      </c>
      <c r="O26">
        <f>SUM(G$17:G26)</f>
        <v>12661</v>
      </c>
      <c r="P26">
        <f>SUM(H$17:H26)</f>
        <v>13149</v>
      </c>
      <c r="Q26">
        <f>SUM(I$17:I26)</f>
        <v>12986</v>
      </c>
      <c r="R26">
        <f t="shared" si="4"/>
        <v>12986</v>
      </c>
      <c r="T26" t="s">
        <v>17</v>
      </c>
      <c r="V26">
        <f t="shared" si="5"/>
        <v>1195</v>
      </c>
      <c r="W26">
        <f t="shared" si="5"/>
        <v>2056</v>
      </c>
      <c r="X26">
        <f t="shared" si="5"/>
        <v>-95</v>
      </c>
      <c r="Y26">
        <f t="shared" si="5"/>
        <v>-325</v>
      </c>
      <c r="Z26">
        <f t="shared" si="5"/>
        <v>163</v>
      </c>
      <c r="AA26">
        <f t="shared" si="5"/>
        <v>0</v>
      </c>
    </row>
    <row r="27" spans="2:27" x14ac:dyDescent="0.25">
      <c r="B27" t="s">
        <v>18</v>
      </c>
      <c r="D27">
        <v>1401</v>
      </c>
      <c r="E27">
        <v>1739</v>
      </c>
      <c r="F27">
        <v>1318</v>
      </c>
      <c r="G27">
        <v>1218</v>
      </c>
      <c r="H27">
        <v>1213</v>
      </c>
      <c r="I27">
        <v>1268</v>
      </c>
      <c r="L27">
        <f>SUM(D$17:D27)</f>
        <v>15582</v>
      </c>
      <c r="M27">
        <f>SUM(E$17:E27)</f>
        <v>16781</v>
      </c>
      <c r="N27">
        <f>SUM(F$17:F27)</f>
        <v>14209</v>
      </c>
      <c r="O27">
        <f>SUM(G$17:G27)</f>
        <v>13879</v>
      </c>
      <c r="P27">
        <f>SUM(H$17:H27)</f>
        <v>14362</v>
      </c>
      <c r="Q27">
        <f>SUM(I$17:I27)</f>
        <v>14254</v>
      </c>
      <c r="R27">
        <f t="shared" si="4"/>
        <v>14254</v>
      </c>
      <c r="T27" t="s">
        <v>18</v>
      </c>
      <c r="V27">
        <f t="shared" si="5"/>
        <v>1328</v>
      </c>
      <c r="W27">
        <f t="shared" si="5"/>
        <v>2527</v>
      </c>
      <c r="X27">
        <f t="shared" si="5"/>
        <v>-45</v>
      </c>
      <c r="Y27">
        <f t="shared" si="5"/>
        <v>-375</v>
      </c>
      <c r="Z27">
        <f t="shared" si="5"/>
        <v>108</v>
      </c>
      <c r="AA27">
        <f t="shared" si="5"/>
        <v>0</v>
      </c>
    </row>
    <row r="28" spans="2:27" x14ac:dyDescent="0.25">
      <c r="B28" t="s">
        <v>19</v>
      </c>
      <c r="D28">
        <v>1663</v>
      </c>
      <c r="E28">
        <v>1667</v>
      </c>
      <c r="F28">
        <v>1514</v>
      </c>
      <c r="G28">
        <v>1359</v>
      </c>
      <c r="H28">
        <v>1312</v>
      </c>
      <c r="I28">
        <v>1224</v>
      </c>
      <c r="L28">
        <f>SUM(D$17:D28)</f>
        <v>17245</v>
      </c>
      <c r="M28">
        <f>SUM(E$17:E28)</f>
        <v>18448</v>
      </c>
      <c r="N28">
        <f>SUM(F$17:F28)</f>
        <v>15723</v>
      </c>
      <c r="O28">
        <f>SUM(G$17:G28)</f>
        <v>15238</v>
      </c>
      <c r="P28">
        <f>SUM(H$17:H28)</f>
        <v>15674</v>
      </c>
      <c r="Q28">
        <f>SUM(I$17:I28)</f>
        <v>15478</v>
      </c>
      <c r="R28">
        <f t="shared" si="4"/>
        <v>15674</v>
      </c>
      <c r="T28" t="s">
        <v>19</v>
      </c>
      <c r="V28">
        <f t="shared" si="5"/>
        <v>1571</v>
      </c>
      <c r="W28">
        <f t="shared" si="5"/>
        <v>2774</v>
      </c>
      <c r="X28">
        <f t="shared" si="5"/>
        <v>49</v>
      </c>
      <c r="Y28">
        <f t="shared" si="5"/>
        <v>-436</v>
      </c>
      <c r="Z28">
        <f t="shared" si="5"/>
        <v>0</v>
      </c>
      <c r="AA28">
        <f t="shared" si="5"/>
        <v>-196</v>
      </c>
    </row>
    <row r="31" spans="2:27" x14ac:dyDescent="0.25">
      <c r="B31" s="3" t="s">
        <v>70</v>
      </c>
      <c r="C31" s="3"/>
    </row>
    <row r="32" spans="2:27" x14ac:dyDescent="0.25">
      <c r="B32" s="3" t="s">
        <v>71</v>
      </c>
      <c r="C32" s="3"/>
    </row>
  </sheetData>
  <hyperlinks>
    <hyperlink ref="A1" location="home!A1" display="home" xr:uid="{AE4A4391-5B54-4795-904E-B345C783BEB9}"/>
    <hyperlink ref="B32" r:id="rId1" xr:uid="{F6A94182-9C10-46BD-9810-1C9955F151C4}"/>
    <hyperlink ref="B31" r:id="rId2" xr:uid="{2233CE39-79F2-4FD2-800A-5D2769A444A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85BE-D981-45A1-8DA3-DA8502FC0B80}">
  <dimension ref="A1:AD31"/>
  <sheetViews>
    <sheetView zoomScaleNormal="100"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1140</v>
      </c>
      <c r="D2">
        <v>1367</v>
      </c>
      <c r="E2">
        <v>1321</v>
      </c>
      <c r="F2">
        <v>1508</v>
      </c>
      <c r="G2">
        <v>1462</v>
      </c>
      <c r="H2">
        <v>1609</v>
      </c>
      <c r="I2">
        <v>1683</v>
      </c>
      <c r="K2">
        <f>SUM(C$2:C2)</f>
        <v>1140</v>
      </c>
      <c r="L2">
        <f>SUM(D$2:D2)</f>
        <v>1367</v>
      </c>
      <c r="M2">
        <f>SUM(E$2:E2)</f>
        <v>1321</v>
      </c>
      <c r="N2">
        <f>SUM(F$2:F2)</f>
        <v>1508</v>
      </c>
      <c r="O2">
        <f>SUM(G$2:G2)</f>
        <v>1462</v>
      </c>
      <c r="P2">
        <f>SUM(H$2:H2)</f>
        <v>1609</v>
      </c>
      <c r="Q2">
        <f>SUM(I$2:I2)</f>
        <v>1683</v>
      </c>
      <c r="R2">
        <f>MEDIAN(M2:Q2)</f>
        <v>1508</v>
      </c>
      <c r="T2" t="s">
        <v>8</v>
      </c>
      <c r="U2">
        <f t="shared" ref="U2:AA13" si="0">K2-$R2</f>
        <v>-368</v>
      </c>
      <c r="V2">
        <f t="shared" si="0"/>
        <v>-141</v>
      </c>
      <c r="W2">
        <f t="shared" si="0"/>
        <v>-187</v>
      </c>
      <c r="X2">
        <f t="shared" si="0"/>
        <v>0</v>
      </c>
      <c r="Y2">
        <f t="shared" si="0"/>
        <v>-46</v>
      </c>
      <c r="Z2">
        <f t="shared" si="0"/>
        <v>101</v>
      </c>
      <c r="AA2">
        <f t="shared" si="0"/>
        <v>175</v>
      </c>
      <c r="AC2">
        <f>MEDIAN($E2:$I2)</f>
        <v>1508</v>
      </c>
      <c r="AD2">
        <f>MEDIAN(F2:I2)</f>
        <v>1558.5</v>
      </c>
    </row>
    <row r="3" spans="1:30" x14ac:dyDescent="0.25">
      <c r="B3" t="s">
        <v>9</v>
      </c>
      <c r="C3">
        <v>1021</v>
      </c>
      <c r="D3">
        <v>1262</v>
      </c>
      <c r="E3">
        <v>1286</v>
      </c>
      <c r="F3">
        <v>1344</v>
      </c>
      <c r="G3">
        <v>1393</v>
      </c>
      <c r="H3">
        <v>1492</v>
      </c>
      <c r="I3">
        <v>1581</v>
      </c>
      <c r="K3">
        <f>SUM(C$2:C3)</f>
        <v>2161</v>
      </c>
      <c r="L3">
        <f>SUM(D$2:D3)</f>
        <v>2629</v>
      </c>
      <c r="M3">
        <f>SUM(E$2:E3)</f>
        <v>2607</v>
      </c>
      <c r="N3">
        <f>SUM(F$2:F3)</f>
        <v>2852</v>
      </c>
      <c r="O3">
        <f>SUM(G$2:G3)</f>
        <v>2855</v>
      </c>
      <c r="P3">
        <f>SUM(H$2:H3)</f>
        <v>3101</v>
      </c>
      <c r="Q3">
        <f>SUM(I$2:I3)</f>
        <v>3264</v>
      </c>
      <c r="R3">
        <f t="shared" ref="R3:R13" si="1">MEDIAN(M3:Q3)</f>
        <v>2855</v>
      </c>
      <c r="T3" t="s">
        <v>9</v>
      </c>
      <c r="U3">
        <f t="shared" si="0"/>
        <v>-694</v>
      </c>
      <c r="V3">
        <f t="shared" si="0"/>
        <v>-226</v>
      </c>
      <c r="W3">
        <f t="shared" si="0"/>
        <v>-248</v>
      </c>
      <c r="X3">
        <f t="shared" si="0"/>
        <v>-3</v>
      </c>
      <c r="Y3">
        <f t="shared" si="0"/>
        <v>0</v>
      </c>
      <c r="Z3">
        <f t="shared" si="0"/>
        <v>246</v>
      </c>
      <c r="AA3">
        <f t="shared" si="0"/>
        <v>409</v>
      </c>
      <c r="AC3">
        <f t="shared" ref="AC3:AC13" si="2">MEDIAN($E3:$I3)</f>
        <v>1393</v>
      </c>
      <c r="AD3">
        <f t="shared" ref="AD3:AD13" si="3">MEDIAN(F3:I3)</f>
        <v>1442.5</v>
      </c>
    </row>
    <row r="4" spans="1:30" x14ac:dyDescent="0.25">
      <c r="B4" t="s">
        <v>10</v>
      </c>
      <c r="C4">
        <v>1260</v>
      </c>
      <c r="D4">
        <v>1441</v>
      </c>
      <c r="E4">
        <v>1517</v>
      </c>
      <c r="F4">
        <v>1471</v>
      </c>
      <c r="G4">
        <v>1549</v>
      </c>
      <c r="H4">
        <v>1637</v>
      </c>
      <c r="I4">
        <v>1768</v>
      </c>
      <c r="K4">
        <f>SUM(C$2:C4)</f>
        <v>3421</v>
      </c>
      <c r="L4">
        <f>SUM(D$2:D4)</f>
        <v>4070</v>
      </c>
      <c r="M4">
        <f>SUM(E$2:E4)</f>
        <v>4124</v>
      </c>
      <c r="N4">
        <f>SUM(F$2:F4)</f>
        <v>4323</v>
      </c>
      <c r="O4">
        <f>SUM(G$2:G4)</f>
        <v>4404</v>
      </c>
      <c r="P4">
        <f>SUM(H$2:H4)</f>
        <v>4738</v>
      </c>
      <c r="Q4">
        <f>SUM(I$2:I4)</f>
        <v>5032</v>
      </c>
      <c r="R4">
        <f t="shared" si="1"/>
        <v>4404</v>
      </c>
      <c r="T4" t="s">
        <v>10</v>
      </c>
      <c r="U4">
        <f t="shared" si="0"/>
        <v>-983</v>
      </c>
      <c r="V4">
        <f t="shared" si="0"/>
        <v>-334</v>
      </c>
      <c r="W4">
        <f t="shared" si="0"/>
        <v>-280</v>
      </c>
      <c r="X4">
        <f t="shared" si="0"/>
        <v>-81</v>
      </c>
      <c r="Y4">
        <f t="shared" si="0"/>
        <v>0</v>
      </c>
      <c r="Z4">
        <f t="shared" si="0"/>
        <v>334</v>
      </c>
      <c r="AA4">
        <f t="shared" si="0"/>
        <v>628</v>
      </c>
      <c r="AC4">
        <f t="shared" si="2"/>
        <v>1549</v>
      </c>
      <c r="AD4">
        <f t="shared" si="3"/>
        <v>1593</v>
      </c>
    </row>
    <row r="5" spans="1:30" x14ac:dyDescent="0.25">
      <c r="B5" t="s">
        <v>11</v>
      </c>
      <c r="C5">
        <v>1147</v>
      </c>
      <c r="D5">
        <v>1305</v>
      </c>
      <c r="E5">
        <v>1362</v>
      </c>
      <c r="F5">
        <v>1551</v>
      </c>
      <c r="G5">
        <v>1541</v>
      </c>
      <c r="H5">
        <v>1646</v>
      </c>
      <c r="I5">
        <v>1746</v>
      </c>
      <c r="K5">
        <f>SUM(C$2:C5)</f>
        <v>4568</v>
      </c>
      <c r="L5">
        <f>SUM(D$2:D5)</f>
        <v>5375</v>
      </c>
      <c r="M5">
        <f>SUM(E$2:E5)</f>
        <v>5486</v>
      </c>
      <c r="N5">
        <f>SUM(F$2:F5)</f>
        <v>5874</v>
      </c>
      <c r="O5">
        <f>SUM(G$2:G5)</f>
        <v>5945</v>
      </c>
      <c r="P5">
        <f>SUM(H$2:H5)</f>
        <v>6384</v>
      </c>
      <c r="Q5">
        <f>SUM(I$2:I5)</f>
        <v>6778</v>
      </c>
      <c r="R5">
        <f t="shared" si="1"/>
        <v>5945</v>
      </c>
      <c r="T5" t="s">
        <v>11</v>
      </c>
      <c r="U5">
        <f t="shared" si="0"/>
        <v>-1377</v>
      </c>
      <c r="V5">
        <f t="shared" si="0"/>
        <v>-570</v>
      </c>
      <c r="W5">
        <f t="shared" si="0"/>
        <v>-459</v>
      </c>
      <c r="X5">
        <f t="shared" si="0"/>
        <v>-71</v>
      </c>
      <c r="Y5">
        <f t="shared" si="0"/>
        <v>0</v>
      </c>
      <c r="Z5">
        <f t="shared" si="0"/>
        <v>439</v>
      </c>
      <c r="AA5">
        <f t="shared" si="0"/>
        <v>833</v>
      </c>
      <c r="AC5">
        <f t="shared" si="2"/>
        <v>1551</v>
      </c>
      <c r="AD5">
        <f t="shared" si="3"/>
        <v>1598.5</v>
      </c>
    </row>
    <row r="6" spans="1:30" x14ac:dyDescent="0.25">
      <c r="B6" t="s">
        <v>12</v>
      </c>
      <c r="D6">
        <v>1417</v>
      </c>
      <c r="E6">
        <v>1502</v>
      </c>
      <c r="F6">
        <v>1567</v>
      </c>
      <c r="G6">
        <v>1543</v>
      </c>
      <c r="H6">
        <v>1684</v>
      </c>
      <c r="I6">
        <v>1762</v>
      </c>
      <c r="L6">
        <f>SUM(D$2:D6)</f>
        <v>6792</v>
      </c>
      <c r="M6">
        <f>SUM(E$2:E6)</f>
        <v>6988</v>
      </c>
      <c r="N6">
        <f>SUM(F$2:F6)</f>
        <v>7441</v>
      </c>
      <c r="O6">
        <f>SUM(G$2:G6)</f>
        <v>7488</v>
      </c>
      <c r="P6">
        <f>SUM(H$2:H6)</f>
        <v>8068</v>
      </c>
      <c r="Q6">
        <f>SUM(I$2:I6)</f>
        <v>8540</v>
      </c>
      <c r="R6">
        <f t="shared" si="1"/>
        <v>7488</v>
      </c>
      <c r="T6" t="s">
        <v>12</v>
      </c>
      <c r="V6">
        <f t="shared" si="0"/>
        <v>-696</v>
      </c>
      <c r="W6">
        <f t="shared" si="0"/>
        <v>-500</v>
      </c>
      <c r="X6">
        <f t="shared" si="0"/>
        <v>-47</v>
      </c>
      <c r="Y6">
        <f t="shared" si="0"/>
        <v>0</v>
      </c>
      <c r="Z6">
        <f t="shared" si="0"/>
        <v>580</v>
      </c>
      <c r="AA6">
        <f t="shared" si="0"/>
        <v>1052</v>
      </c>
      <c r="AC6">
        <f t="shared" si="2"/>
        <v>1567</v>
      </c>
      <c r="AD6">
        <f t="shared" si="3"/>
        <v>1625.5</v>
      </c>
    </row>
    <row r="7" spans="1:30" x14ac:dyDescent="0.25">
      <c r="B7" t="s">
        <v>13</v>
      </c>
      <c r="D7">
        <v>1494</v>
      </c>
      <c r="E7">
        <v>1530</v>
      </c>
      <c r="F7">
        <v>1516</v>
      </c>
      <c r="G7">
        <v>1615</v>
      </c>
      <c r="H7">
        <v>1750</v>
      </c>
      <c r="I7">
        <v>1788</v>
      </c>
      <c r="L7">
        <f>SUM(D$2:D7)</f>
        <v>8286</v>
      </c>
      <c r="M7">
        <f>SUM(E$2:E7)</f>
        <v>8518</v>
      </c>
      <c r="N7">
        <f>SUM(F$2:F7)</f>
        <v>8957</v>
      </c>
      <c r="O7">
        <f>SUM(G$2:G7)</f>
        <v>9103</v>
      </c>
      <c r="P7">
        <f>SUM(H$2:H7)</f>
        <v>9818</v>
      </c>
      <c r="Q7">
        <f>SUM(I$2:I7)</f>
        <v>10328</v>
      </c>
      <c r="R7">
        <f t="shared" si="1"/>
        <v>9103</v>
      </c>
      <c r="T7" t="s">
        <v>13</v>
      </c>
      <c r="V7">
        <f t="shared" si="0"/>
        <v>-817</v>
      </c>
      <c r="W7">
        <f t="shared" si="0"/>
        <v>-585</v>
      </c>
      <c r="X7">
        <f t="shared" si="0"/>
        <v>-146</v>
      </c>
      <c r="Y7">
        <f t="shared" si="0"/>
        <v>0</v>
      </c>
      <c r="Z7">
        <f t="shared" si="0"/>
        <v>715</v>
      </c>
      <c r="AA7">
        <f t="shared" si="0"/>
        <v>1225</v>
      </c>
      <c r="AC7">
        <f t="shared" si="2"/>
        <v>1615</v>
      </c>
      <c r="AD7">
        <f t="shared" si="3"/>
        <v>1682.5</v>
      </c>
    </row>
    <row r="8" spans="1:30" x14ac:dyDescent="0.25">
      <c r="B8" t="s">
        <v>14</v>
      </c>
      <c r="D8">
        <v>1442</v>
      </c>
      <c r="E8">
        <v>1636</v>
      </c>
      <c r="F8">
        <v>1545</v>
      </c>
      <c r="G8">
        <v>1790</v>
      </c>
      <c r="H8">
        <v>1807</v>
      </c>
      <c r="I8">
        <v>1957</v>
      </c>
      <c r="L8">
        <f>SUM(D$2:D8)</f>
        <v>9728</v>
      </c>
      <c r="M8">
        <f>SUM(E$2:E8)</f>
        <v>10154</v>
      </c>
      <c r="N8">
        <f>SUM(F$2:F8)</f>
        <v>10502</v>
      </c>
      <c r="O8">
        <f>SUM(G$2:G8)</f>
        <v>10893</v>
      </c>
      <c r="P8">
        <f>SUM(H$2:H8)</f>
        <v>11625</v>
      </c>
      <c r="Q8">
        <f>SUM(I$2:I8)</f>
        <v>12285</v>
      </c>
      <c r="R8">
        <f t="shared" si="1"/>
        <v>10893</v>
      </c>
      <c r="T8" t="s">
        <v>14</v>
      </c>
      <c r="V8">
        <f t="shared" si="0"/>
        <v>-1165</v>
      </c>
      <c r="W8">
        <f t="shared" si="0"/>
        <v>-739</v>
      </c>
      <c r="X8">
        <f t="shared" si="0"/>
        <v>-391</v>
      </c>
      <c r="Y8">
        <f t="shared" si="0"/>
        <v>0</v>
      </c>
      <c r="Z8">
        <f t="shared" si="0"/>
        <v>732</v>
      </c>
      <c r="AA8">
        <f t="shared" si="0"/>
        <v>1392</v>
      </c>
      <c r="AC8">
        <f t="shared" si="2"/>
        <v>1790</v>
      </c>
      <c r="AD8">
        <f t="shared" si="3"/>
        <v>1798.5</v>
      </c>
    </row>
    <row r="9" spans="1:30" x14ac:dyDescent="0.25">
      <c r="B9" t="s">
        <v>15</v>
      </c>
      <c r="D9">
        <v>1380</v>
      </c>
      <c r="E9">
        <v>1582</v>
      </c>
      <c r="F9">
        <v>1550</v>
      </c>
      <c r="G9">
        <v>1732</v>
      </c>
      <c r="H9">
        <v>1697</v>
      </c>
      <c r="I9">
        <v>1893</v>
      </c>
      <c r="L9">
        <f>SUM(D$2:D9)</f>
        <v>11108</v>
      </c>
      <c r="M9">
        <f>SUM(E$2:E9)</f>
        <v>11736</v>
      </c>
      <c r="N9">
        <f>SUM(F$2:F9)</f>
        <v>12052</v>
      </c>
      <c r="O9">
        <f>SUM(G$2:G9)</f>
        <v>12625</v>
      </c>
      <c r="P9">
        <f>SUM(H$2:H9)</f>
        <v>13322</v>
      </c>
      <c r="Q9">
        <f>SUM(I$2:I9)</f>
        <v>14178</v>
      </c>
      <c r="R9">
        <f t="shared" si="1"/>
        <v>12625</v>
      </c>
      <c r="T9" t="s">
        <v>15</v>
      </c>
      <c r="V9">
        <f t="shared" si="0"/>
        <v>-1517</v>
      </c>
      <c r="W9">
        <f t="shared" si="0"/>
        <v>-889</v>
      </c>
      <c r="X9">
        <f t="shared" si="0"/>
        <v>-573</v>
      </c>
      <c r="Y9">
        <f t="shared" si="0"/>
        <v>0</v>
      </c>
      <c r="Z9">
        <f t="shared" si="0"/>
        <v>697</v>
      </c>
      <c r="AA9">
        <f t="shared" si="0"/>
        <v>1553</v>
      </c>
      <c r="AC9">
        <f t="shared" si="2"/>
        <v>1697</v>
      </c>
      <c r="AD9">
        <f t="shared" si="3"/>
        <v>1714.5</v>
      </c>
    </row>
    <row r="10" spans="1:30" x14ac:dyDescent="0.25">
      <c r="B10" t="s">
        <v>16</v>
      </c>
      <c r="D10">
        <v>1455</v>
      </c>
      <c r="E10">
        <v>1583</v>
      </c>
      <c r="F10">
        <v>1494</v>
      </c>
      <c r="G10">
        <v>1609</v>
      </c>
      <c r="H10">
        <v>1635</v>
      </c>
      <c r="I10">
        <v>1769</v>
      </c>
      <c r="L10">
        <f>SUM(D$2:D10)</f>
        <v>12563</v>
      </c>
      <c r="M10">
        <f>SUM(E$2:E10)</f>
        <v>13319</v>
      </c>
      <c r="N10">
        <f>SUM(F$2:F10)</f>
        <v>13546</v>
      </c>
      <c r="O10">
        <f>SUM(G$2:G10)</f>
        <v>14234</v>
      </c>
      <c r="P10">
        <f>SUM(H$2:H10)</f>
        <v>14957</v>
      </c>
      <c r="Q10">
        <f>SUM(I$2:I10)</f>
        <v>15947</v>
      </c>
      <c r="R10">
        <f t="shared" si="1"/>
        <v>14234</v>
      </c>
      <c r="T10" t="s">
        <v>16</v>
      </c>
      <c r="V10">
        <f t="shared" si="0"/>
        <v>-1671</v>
      </c>
      <c r="W10">
        <f t="shared" si="0"/>
        <v>-915</v>
      </c>
      <c r="X10">
        <f t="shared" si="0"/>
        <v>-688</v>
      </c>
      <c r="Y10">
        <f t="shared" si="0"/>
        <v>0</v>
      </c>
      <c r="Z10">
        <f t="shared" si="0"/>
        <v>723</v>
      </c>
      <c r="AA10">
        <f t="shared" si="0"/>
        <v>1713</v>
      </c>
      <c r="AC10">
        <f t="shared" si="2"/>
        <v>1609</v>
      </c>
      <c r="AD10">
        <f t="shared" si="3"/>
        <v>1622</v>
      </c>
    </row>
    <row r="11" spans="1:30" x14ac:dyDescent="0.25">
      <c r="B11" t="s">
        <v>17</v>
      </c>
      <c r="D11">
        <v>1219</v>
      </c>
      <c r="E11">
        <v>1388</v>
      </c>
      <c r="F11">
        <v>1376</v>
      </c>
      <c r="G11">
        <v>1560</v>
      </c>
      <c r="H11">
        <v>1506</v>
      </c>
      <c r="I11">
        <v>1752</v>
      </c>
      <c r="L11">
        <f>SUM(D$2:D11)</f>
        <v>13782</v>
      </c>
      <c r="M11">
        <f>SUM(E$2:E11)</f>
        <v>14707</v>
      </c>
      <c r="N11">
        <f>SUM(F$2:F11)</f>
        <v>14922</v>
      </c>
      <c r="O11">
        <f>SUM(G$2:G11)</f>
        <v>15794</v>
      </c>
      <c r="P11">
        <f>SUM(H$2:H11)</f>
        <v>16463</v>
      </c>
      <c r="Q11">
        <f>SUM(I$2:I11)</f>
        <v>17699</v>
      </c>
      <c r="R11">
        <f t="shared" si="1"/>
        <v>15794</v>
      </c>
      <c r="T11" t="s">
        <v>17</v>
      </c>
      <c r="V11">
        <f t="shared" si="0"/>
        <v>-2012</v>
      </c>
      <c r="W11">
        <f t="shared" si="0"/>
        <v>-1087</v>
      </c>
      <c r="X11">
        <f t="shared" si="0"/>
        <v>-872</v>
      </c>
      <c r="Y11">
        <f t="shared" si="0"/>
        <v>0</v>
      </c>
      <c r="Z11">
        <f t="shared" si="0"/>
        <v>669</v>
      </c>
      <c r="AA11">
        <f t="shared" si="0"/>
        <v>1905</v>
      </c>
      <c r="AC11">
        <f t="shared" si="2"/>
        <v>1506</v>
      </c>
      <c r="AD11">
        <f t="shared" si="3"/>
        <v>1533</v>
      </c>
    </row>
    <row r="12" spans="1:30" x14ac:dyDescent="0.25">
      <c r="B12" t="s">
        <v>18</v>
      </c>
      <c r="D12">
        <v>1077</v>
      </c>
      <c r="E12">
        <v>1375</v>
      </c>
      <c r="F12">
        <v>1324</v>
      </c>
      <c r="G12">
        <v>1454</v>
      </c>
      <c r="H12">
        <v>1436</v>
      </c>
      <c r="I12">
        <v>1559</v>
      </c>
      <c r="L12">
        <f>SUM(D$2:D12)</f>
        <v>14859</v>
      </c>
      <c r="M12">
        <f>SUM(E$2:E12)</f>
        <v>16082</v>
      </c>
      <c r="N12">
        <f>SUM(F$2:F12)</f>
        <v>16246</v>
      </c>
      <c r="O12">
        <f>SUM(G$2:G12)</f>
        <v>17248</v>
      </c>
      <c r="P12">
        <f>SUM(H$2:H12)</f>
        <v>17899</v>
      </c>
      <c r="Q12">
        <f>SUM(I$2:I12)</f>
        <v>19258</v>
      </c>
      <c r="R12">
        <f t="shared" si="1"/>
        <v>17248</v>
      </c>
      <c r="T12" t="s">
        <v>18</v>
      </c>
      <c r="V12">
        <f t="shared" si="0"/>
        <v>-2389</v>
      </c>
      <c r="W12">
        <f t="shared" si="0"/>
        <v>-1166</v>
      </c>
      <c r="X12">
        <f t="shared" si="0"/>
        <v>-1002</v>
      </c>
      <c r="Y12">
        <f t="shared" si="0"/>
        <v>0</v>
      </c>
      <c r="Z12">
        <f t="shared" si="0"/>
        <v>651</v>
      </c>
      <c r="AA12">
        <f t="shared" si="0"/>
        <v>2010</v>
      </c>
      <c r="AC12">
        <f t="shared" si="2"/>
        <v>1436</v>
      </c>
      <c r="AD12">
        <f t="shared" si="3"/>
        <v>1445</v>
      </c>
    </row>
    <row r="13" spans="1:30" x14ac:dyDescent="0.25">
      <c r="B13" t="s">
        <v>19</v>
      </c>
      <c r="D13">
        <v>1095</v>
      </c>
      <c r="E13">
        <v>1338</v>
      </c>
      <c r="F13">
        <v>1306</v>
      </c>
      <c r="G13">
        <v>1538</v>
      </c>
      <c r="H13">
        <v>1415</v>
      </c>
      <c r="I13">
        <v>1570</v>
      </c>
      <c r="L13">
        <f>SUM(D$2:D13)</f>
        <v>15954</v>
      </c>
      <c r="M13">
        <f>SUM(E$2:E13)</f>
        <v>17420</v>
      </c>
      <c r="N13">
        <f>SUM(F$2:F13)</f>
        <v>17552</v>
      </c>
      <c r="O13">
        <f>SUM(G$2:G13)</f>
        <v>18786</v>
      </c>
      <c r="P13">
        <f>SUM(H$2:H13)</f>
        <v>19314</v>
      </c>
      <c r="Q13">
        <f>SUM(I$2:I13)</f>
        <v>20828</v>
      </c>
      <c r="R13">
        <f t="shared" si="1"/>
        <v>18786</v>
      </c>
      <c r="T13" t="s">
        <v>19</v>
      </c>
      <c r="V13">
        <f t="shared" si="0"/>
        <v>-2832</v>
      </c>
      <c r="W13">
        <f t="shared" si="0"/>
        <v>-1366</v>
      </c>
      <c r="X13">
        <f t="shared" si="0"/>
        <v>-1234</v>
      </c>
      <c r="Y13">
        <f t="shared" si="0"/>
        <v>0</v>
      </c>
      <c r="Z13">
        <f t="shared" si="0"/>
        <v>528</v>
      </c>
      <c r="AA13">
        <f t="shared" si="0"/>
        <v>2042</v>
      </c>
      <c r="AC13">
        <f t="shared" si="2"/>
        <v>1415</v>
      </c>
      <c r="AD13">
        <f t="shared" si="3"/>
        <v>1476.5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2999</v>
      </c>
      <c r="D17">
        <v>2945</v>
      </c>
      <c r="E17">
        <v>3569</v>
      </c>
      <c r="F17">
        <v>2535</v>
      </c>
      <c r="G17">
        <v>2853</v>
      </c>
      <c r="H17">
        <v>2592</v>
      </c>
      <c r="I17">
        <v>2700</v>
      </c>
      <c r="K17">
        <f>SUM(C$17:C17)</f>
        <v>2999</v>
      </c>
      <c r="L17">
        <f>SUM(D$17:D17)</f>
        <v>2945</v>
      </c>
      <c r="M17">
        <f>SUM(E$17:E17)</f>
        <v>3569</v>
      </c>
      <c r="N17">
        <f>SUM(F$17:F17)</f>
        <v>2535</v>
      </c>
      <c r="O17">
        <f>SUM(G$17:G17)</f>
        <v>2853</v>
      </c>
      <c r="P17">
        <f>SUM(H$17:H17)</f>
        <v>2592</v>
      </c>
      <c r="Q17">
        <f>SUM(I$17:I17)</f>
        <v>2700</v>
      </c>
      <c r="R17">
        <f t="shared" ref="R17:R28" si="4">MEDIAN(M17:Q17)</f>
        <v>2700</v>
      </c>
      <c r="T17" t="s">
        <v>8</v>
      </c>
      <c r="U17">
        <f t="shared" ref="U17:AA28" si="5">K17-$R17</f>
        <v>299</v>
      </c>
      <c r="V17">
        <f t="shared" si="5"/>
        <v>245</v>
      </c>
      <c r="W17">
        <f t="shared" si="5"/>
        <v>869</v>
      </c>
      <c r="X17">
        <f t="shared" si="5"/>
        <v>-165</v>
      </c>
      <c r="Y17">
        <f t="shared" si="5"/>
        <v>153</v>
      </c>
      <c r="Z17">
        <f t="shared" si="5"/>
        <v>-108</v>
      </c>
      <c r="AA17">
        <f t="shared" si="5"/>
        <v>0</v>
      </c>
    </row>
    <row r="18" spans="2:27" x14ac:dyDescent="0.25">
      <c r="B18" t="s">
        <v>9</v>
      </c>
      <c r="C18">
        <v>2324</v>
      </c>
      <c r="D18">
        <v>2758</v>
      </c>
      <c r="E18">
        <v>2824</v>
      </c>
      <c r="F18">
        <v>2219</v>
      </c>
      <c r="G18">
        <v>2389</v>
      </c>
      <c r="H18">
        <v>2439</v>
      </c>
      <c r="I18">
        <v>2619</v>
      </c>
      <c r="K18">
        <f>SUM(C$17:C18)</f>
        <v>5323</v>
      </c>
      <c r="L18">
        <f>SUM(D$17:D18)</f>
        <v>5703</v>
      </c>
      <c r="M18">
        <f>SUM(E$17:E18)</f>
        <v>6393</v>
      </c>
      <c r="N18">
        <f>SUM(F$17:F18)</f>
        <v>4754</v>
      </c>
      <c r="O18">
        <f>SUM(G$17:G18)</f>
        <v>5242</v>
      </c>
      <c r="P18">
        <f>SUM(H$17:H18)</f>
        <v>5031</v>
      </c>
      <c r="Q18">
        <f>SUM(I$17:I18)</f>
        <v>5319</v>
      </c>
      <c r="R18">
        <f t="shared" si="4"/>
        <v>5242</v>
      </c>
      <c r="T18" t="s">
        <v>9</v>
      </c>
      <c r="U18">
        <f t="shared" si="5"/>
        <v>81</v>
      </c>
      <c r="V18">
        <f t="shared" si="5"/>
        <v>461</v>
      </c>
      <c r="W18">
        <f t="shared" si="5"/>
        <v>1151</v>
      </c>
      <c r="X18">
        <f t="shared" si="5"/>
        <v>-488</v>
      </c>
      <c r="Y18">
        <f t="shared" si="5"/>
        <v>0</v>
      </c>
      <c r="Z18">
        <f t="shared" si="5"/>
        <v>-211</v>
      </c>
      <c r="AA18">
        <f t="shared" si="5"/>
        <v>77</v>
      </c>
    </row>
    <row r="19" spans="2:27" x14ac:dyDescent="0.25">
      <c r="B19" t="s">
        <v>10</v>
      </c>
      <c r="C19">
        <v>2349</v>
      </c>
      <c r="D19">
        <v>3003</v>
      </c>
      <c r="E19">
        <v>2695</v>
      </c>
      <c r="F19">
        <v>2379</v>
      </c>
      <c r="G19">
        <v>2466</v>
      </c>
      <c r="H19">
        <v>3068</v>
      </c>
      <c r="I19">
        <v>2671</v>
      </c>
      <c r="K19">
        <f>SUM(C$17:C19)</f>
        <v>7672</v>
      </c>
      <c r="L19">
        <f>SUM(D$17:D19)</f>
        <v>8706</v>
      </c>
      <c r="M19">
        <f>SUM(E$17:E19)</f>
        <v>9088</v>
      </c>
      <c r="N19">
        <f>SUM(F$17:F19)</f>
        <v>7133</v>
      </c>
      <c r="O19">
        <f>SUM(G$17:G19)</f>
        <v>7708</v>
      </c>
      <c r="P19">
        <f>SUM(H$17:H19)</f>
        <v>8099</v>
      </c>
      <c r="Q19">
        <f>SUM(I$17:I19)</f>
        <v>7990</v>
      </c>
      <c r="R19">
        <f t="shared" si="4"/>
        <v>7990</v>
      </c>
      <c r="T19" t="s">
        <v>10</v>
      </c>
      <c r="U19">
        <f t="shared" si="5"/>
        <v>-318</v>
      </c>
      <c r="V19">
        <f t="shared" si="5"/>
        <v>716</v>
      </c>
      <c r="W19">
        <f t="shared" si="5"/>
        <v>1098</v>
      </c>
      <c r="X19">
        <f t="shared" si="5"/>
        <v>-857</v>
      </c>
      <c r="Y19">
        <f t="shared" si="5"/>
        <v>-282</v>
      </c>
      <c r="Z19">
        <f t="shared" si="5"/>
        <v>109</v>
      </c>
      <c r="AA19">
        <f t="shared" si="5"/>
        <v>0</v>
      </c>
    </row>
    <row r="20" spans="2:27" x14ac:dyDescent="0.25">
      <c r="B20" t="s">
        <v>11</v>
      </c>
      <c r="C20">
        <v>2301</v>
      </c>
      <c r="D20">
        <v>2495</v>
      </c>
      <c r="E20">
        <v>2562</v>
      </c>
      <c r="F20">
        <v>2319</v>
      </c>
      <c r="G20">
        <v>2299</v>
      </c>
      <c r="H20">
        <v>2545</v>
      </c>
      <c r="I20">
        <v>2400</v>
      </c>
      <c r="K20">
        <f>SUM(C$17:C20)</f>
        <v>9973</v>
      </c>
      <c r="L20">
        <f>SUM(D$17:D20)</f>
        <v>11201</v>
      </c>
      <c r="M20">
        <f>SUM(E$17:E20)</f>
        <v>11650</v>
      </c>
      <c r="N20">
        <f>SUM(F$17:F20)</f>
        <v>9452</v>
      </c>
      <c r="O20">
        <f>SUM(G$17:G20)</f>
        <v>10007</v>
      </c>
      <c r="P20">
        <f>SUM(H$17:H20)</f>
        <v>10644</v>
      </c>
      <c r="Q20">
        <f>SUM(I$17:I20)</f>
        <v>10390</v>
      </c>
      <c r="R20">
        <f t="shared" si="4"/>
        <v>10390</v>
      </c>
      <c r="T20" t="s">
        <v>11</v>
      </c>
      <c r="U20">
        <f t="shared" si="5"/>
        <v>-417</v>
      </c>
      <c r="V20">
        <f t="shared" si="5"/>
        <v>811</v>
      </c>
      <c r="W20">
        <f t="shared" si="5"/>
        <v>1260</v>
      </c>
      <c r="X20">
        <f t="shared" si="5"/>
        <v>-938</v>
      </c>
      <c r="Y20">
        <f t="shared" si="5"/>
        <v>-383</v>
      </c>
      <c r="Z20">
        <f t="shared" si="5"/>
        <v>254</v>
      </c>
      <c r="AA20">
        <f t="shared" si="5"/>
        <v>0</v>
      </c>
    </row>
    <row r="21" spans="2:27" x14ac:dyDescent="0.25">
      <c r="B21" t="s">
        <v>12</v>
      </c>
      <c r="D21">
        <v>2392</v>
      </c>
      <c r="E21">
        <v>2703</v>
      </c>
      <c r="F21">
        <v>2321</v>
      </c>
      <c r="G21">
        <v>2245</v>
      </c>
      <c r="H21">
        <v>2337</v>
      </c>
      <c r="I21">
        <v>2352</v>
      </c>
      <c r="L21">
        <f>SUM(D$17:D21)</f>
        <v>13593</v>
      </c>
      <c r="M21">
        <f>SUM(E$17:E21)</f>
        <v>14353</v>
      </c>
      <c r="N21">
        <f>SUM(F$17:F21)</f>
        <v>11773</v>
      </c>
      <c r="O21">
        <f>SUM(G$17:G21)</f>
        <v>12252</v>
      </c>
      <c r="P21">
        <f>SUM(H$17:H21)</f>
        <v>12981</v>
      </c>
      <c r="Q21">
        <f>SUM(I$17:I21)</f>
        <v>12742</v>
      </c>
      <c r="R21">
        <f t="shared" si="4"/>
        <v>12742</v>
      </c>
      <c r="T21" t="s">
        <v>12</v>
      </c>
      <c r="V21">
        <f t="shared" si="5"/>
        <v>851</v>
      </c>
      <c r="W21">
        <f t="shared" si="5"/>
        <v>1611</v>
      </c>
      <c r="X21">
        <f t="shared" si="5"/>
        <v>-969</v>
      </c>
      <c r="Y21">
        <f t="shared" si="5"/>
        <v>-490</v>
      </c>
      <c r="Z21">
        <f t="shared" si="5"/>
        <v>239</v>
      </c>
      <c r="AA21">
        <f t="shared" si="5"/>
        <v>0</v>
      </c>
    </row>
    <row r="22" spans="2:27" x14ac:dyDescent="0.25">
      <c r="B22" t="s">
        <v>13</v>
      </c>
      <c r="D22">
        <v>2325</v>
      </c>
      <c r="E22">
        <v>2660</v>
      </c>
      <c r="F22">
        <v>2246</v>
      </c>
      <c r="G22">
        <v>2088</v>
      </c>
      <c r="H22">
        <v>2050</v>
      </c>
      <c r="I22">
        <v>2194</v>
      </c>
      <c r="L22">
        <f>SUM(D$17:D22)</f>
        <v>15918</v>
      </c>
      <c r="M22">
        <f>SUM(E$17:E22)</f>
        <v>17013</v>
      </c>
      <c r="N22">
        <f>SUM(F$17:F22)</f>
        <v>14019</v>
      </c>
      <c r="O22">
        <f>SUM(G$17:G22)</f>
        <v>14340</v>
      </c>
      <c r="P22">
        <f>SUM(H$17:H22)</f>
        <v>15031</v>
      </c>
      <c r="Q22">
        <f>SUM(I$17:I22)</f>
        <v>14936</v>
      </c>
      <c r="R22">
        <f t="shared" si="4"/>
        <v>14936</v>
      </c>
      <c r="T22" t="s">
        <v>13</v>
      </c>
      <c r="V22">
        <f t="shared" si="5"/>
        <v>982</v>
      </c>
      <c r="W22">
        <f t="shared" si="5"/>
        <v>2077</v>
      </c>
      <c r="X22">
        <f t="shared" si="5"/>
        <v>-917</v>
      </c>
      <c r="Y22">
        <f t="shared" si="5"/>
        <v>-596</v>
      </c>
      <c r="Z22">
        <f t="shared" si="5"/>
        <v>95</v>
      </c>
      <c r="AA22">
        <f t="shared" si="5"/>
        <v>0</v>
      </c>
    </row>
    <row r="23" spans="2:27" x14ac:dyDescent="0.25">
      <c r="B23" t="s">
        <v>14</v>
      </c>
      <c r="D23">
        <v>2251</v>
      </c>
      <c r="E23">
        <v>2546</v>
      </c>
      <c r="F23">
        <v>2205</v>
      </c>
      <c r="G23">
        <v>2214</v>
      </c>
      <c r="H23">
        <v>2391</v>
      </c>
      <c r="I23">
        <v>2209</v>
      </c>
      <c r="L23">
        <f>SUM(D$17:D23)</f>
        <v>18169</v>
      </c>
      <c r="M23">
        <f>SUM(E$17:E23)</f>
        <v>19559</v>
      </c>
      <c r="N23">
        <f>SUM(F$17:F23)</f>
        <v>16224</v>
      </c>
      <c r="O23">
        <f>SUM(G$17:G23)</f>
        <v>16554</v>
      </c>
      <c r="P23">
        <f>SUM(H$17:H23)</f>
        <v>17422</v>
      </c>
      <c r="Q23">
        <f>SUM(I$17:I23)</f>
        <v>17145</v>
      </c>
      <c r="R23">
        <f t="shared" si="4"/>
        <v>17145</v>
      </c>
      <c r="T23" t="s">
        <v>14</v>
      </c>
      <c r="V23">
        <f t="shared" si="5"/>
        <v>1024</v>
      </c>
      <c r="W23">
        <f t="shared" si="5"/>
        <v>2414</v>
      </c>
      <c r="X23">
        <f t="shared" si="5"/>
        <v>-921</v>
      </c>
      <c r="Y23">
        <f t="shared" si="5"/>
        <v>-591</v>
      </c>
      <c r="Z23">
        <f t="shared" si="5"/>
        <v>277</v>
      </c>
      <c r="AA23">
        <f t="shared" si="5"/>
        <v>0</v>
      </c>
    </row>
    <row r="24" spans="2:27" x14ac:dyDescent="0.25">
      <c r="B24" t="s">
        <v>15</v>
      </c>
      <c r="D24">
        <v>2323</v>
      </c>
      <c r="E24">
        <v>2322</v>
      </c>
      <c r="F24">
        <v>2247</v>
      </c>
      <c r="G24">
        <v>2031</v>
      </c>
      <c r="H24">
        <v>2156</v>
      </c>
      <c r="I24">
        <v>2121</v>
      </c>
      <c r="L24">
        <f>SUM(D$17:D24)</f>
        <v>20492</v>
      </c>
      <c r="M24">
        <f>SUM(E$17:E24)</f>
        <v>21881</v>
      </c>
      <c r="N24">
        <f>SUM(F$17:F24)</f>
        <v>18471</v>
      </c>
      <c r="O24">
        <f>SUM(G$17:G24)</f>
        <v>18585</v>
      </c>
      <c r="P24">
        <f>SUM(H$17:H24)</f>
        <v>19578</v>
      </c>
      <c r="Q24">
        <f>SUM(I$17:I24)</f>
        <v>19266</v>
      </c>
      <c r="R24">
        <f t="shared" si="4"/>
        <v>19266</v>
      </c>
      <c r="T24" t="s">
        <v>15</v>
      </c>
      <c r="V24">
        <f t="shared" si="5"/>
        <v>1226</v>
      </c>
      <c r="W24">
        <f t="shared" si="5"/>
        <v>2615</v>
      </c>
      <c r="X24">
        <f t="shared" si="5"/>
        <v>-795</v>
      </c>
      <c r="Y24">
        <f t="shared" si="5"/>
        <v>-681</v>
      </c>
      <c r="Z24">
        <f t="shared" si="5"/>
        <v>312</v>
      </c>
      <c r="AA24">
        <f t="shared" si="5"/>
        <v>0</v>
      </c>
    </row>
    <row r="25" spans="2:27" x14ac:dyDescent="0.25">
      <c r="B25" t="s">
        <v>16</v>
      </c>
      <c r="D25">
        <v>2322</v>
      </c>
      <c r="E25">
        <v>2533</v>
      </c>
      <c r="F25">
        <v>2161</v>
      </c>
      <c r="G25">
        <v>2164</v>
      </c>
      <c r="H25">
        <v>2147</v>
      </c>
      <c r="I25">
        <v>2247</v>
      </c>
      <c r="L25">
        <f>SUM(D$17:D25)</f>
        <v>22814</v>
      </c>
      <c r="M25">
        <f>SUM(E$17:E25)</f>
        <v>24414</v>
      </c>
      <c r="N25">
        <f>SUM(F$17:F25)</f>
        <v>20632</v>
      </c>
      <c r="O25">
        <f>SUM(G$17:G25)</f>
        <v>20749</v>
      </c>
      <c r="P25">
        <f>SUM(H$17:H25)</f>
        <v>21725</v>
      </c>
      <c r="Q25">
        <f>SUM(I$17:I25)</f>
        <v>21513</v>
      </c>
      <c r="R25">
        <f t="shared" si="4"/>
        <v>21513</v>
      </c>
      <c r="T25" t="s">
        <v>16</v>
      </c>
      <c r="V25">
        <f t="shared" si="5"/>
        <v>1301</v>
      </c>
      <c r="W25">
        <f t="shared" si="5"/>
        <v>2901</v>
      </c>
      <c r="X25">
        <f t="shared" si="5"/>
        <v>-881</v>
      </c>
      <c r="Y25">
        <f t="shared" si="5"/>
        <v>-764</v>
      </c>
      <c r="Z25">
        <f t="shared" si="5"/>
        <v>212</v>
      </c>
      <c r="AA25">
        <f t="shared" si="5"/>
        <v>0</v>
      </c>
    </row>
    <row r="26" spans="2:27" x14ac:dyDescent="0.25">
      <c r="B26" t="s">
        <v>17</v>
      </c>
      <c r="D26">
        <v>2525</v>
      </c>
      <c r="E26">
        <v>3581</v>
      </c>
      <c r="F26">
        <v>2401</v>
      </c>
      <c r="G26">
        <v>2291</v>
      </c>
      <c r="H26">
        <v>2292</v>
      </c>
      <c r="I26">
        <v>2371</v>
      </c>
      <c r="L26">
        <f>SUM(D$17:D26)</f>
        <v>25339</v>
      </c>
      <c r="M26">
        <f>SUM(E$17:E26)</f>
        <v>27995</v>
      </c>
      <c r="N26">
        <f>SUM(F$17:F26)</f>
        <v>23033</v>
      </c>
      <c r="O26">
        <f>SUM(G$17:G26)</f>
        <v>23040</v>
      </c>
      <c r="P26">
        <f>SUM(H$17:H26)</f>
        <v>24017</v>
      </c>
      <c r="Q26">
        <f>SUM(I$17:I26)</f>
        <v>23884</v>
      </c>
      <c r="R26">
        <f t="shared" si="4"/>
        <v>23884</v>
      </c>
      <c r="T26" t="s">
        <v>17</v>
      </c>
      <c r="V26">
        <f t="shared" si="5"/>
        <v>1455</v>
      </c>
      <c r="W26">
        <f t="shared" si="5"/>
        <v>4111</v>
      </c>
      <c r="X26">
        <f t="shared" si="5"/>
        <v>-851</v>
      </c>
      <c r="Y26">
        <f t="shared" si="5"/>
        <v>-844</v>
      </c>
      <c r="Z26">
        <f t="shared" si="5"/>
        <v>133</v>
      </c>
      <c r="AA26">
        <f t="shared" si="5"/>
        <v>0</v>
      </c>
    </row>
    <row r="27" spans="2:27" x14ac:dyDescent="0.25">
      <c r="B27" t="s">
        <v>18</v>
      </c>
      <c r="D27">
        <v>2402</v>
      </c>
      <c r="E27">
        <v>3597</v>
      </c>
      <c r="F27">
        <v>2542</v>
      </c>
      <c r="G27">
        <v>2174</v>
      </c>
      <c r="H27">
        <v>2245</v>
      </c>
      <c r="I27">
        <v>2343</v>
      </c>
      <c r="L27">
        <f>SUM(D$17:D27)</f>
        <v>27741</v>
      </c>
      <c r="M27">
        <f>SUM(E$17:E27)</f>
        <v>31592</v>
      </c>
      <c r="N27">
        <f>SUM(F$17:F27)</f>
        <v>25575</v>
      </c>
      <c r="O27">
        <f>SUM(G$17:G27)</f>
        <v>25214</v>
      </c>
      <c r="P27">
        <f>SUM(H$17:H27)</f>
        <v>26262</v>
      </c>
      <c r="Q27">
        <f>SUM(I$17:I27)</f>
        <v>26227</v>
      </c>
      <c r="R27">
        <f t="shared" si="4"/>
        <v>26227</v>
      </c>
      <c r="T27" t="s">
        <v>18</v>
      </c>
      <c r="V27">
        <f t="shared" si="5"/>
        <v>1514</v>
      </c>
      <c r="W27">
        <f t="shared" si="5"/>
        <v>5365</v>
      </c>
      <c r="X27">
        <f t="shared" si="5"/>
        <v>-652</v>
      </c>
      <c r="Y27">
        <f t="shared" si="5"/>
        <v>-1013</v>
      </c>
      <c r="Z27">
        <f t="shared" si="5"/>
        <v>35</v>
      </c>
      <c r="AA27">
        <f t="shared" si="5"/>
        <v>0</v>
      </c>
    </row>
    <row r="28" spans="2:27" x14ac:dyDescent="0.25">
      <c r="B28" t="s">
        <v>19</v>
      </c>
      <c r="D28">
        <v>2990</v>
      </c>
      <c r="E28">
        <v>3008</v>
      </c>
      <c r="F28">
        <v>3279</v>
      </c>
      <c r="G28">
        <v>2505</v>
      </c>
      <c r="H28">
        <v>2558</v>
      </c>
      <c r="I28">
        <v>2530</v>
      </c>
      <c r="L28">
        <f>SUM(D$17:D28)</f>
        <v>30731</v>
      </c>
      <c r="M28">
        <f>SUM(E$17:E28)</f>
        <v>34600</v>
      </c>
      <c r="N28">
        <f>SUM(F$17:F28)</f>
        <v>28854</v>
      </c>
      <c r="O28">
        <f>SUM(G$17:G28)</f>
        <v>27719</v>
      </c>
      <c r="P28">
        <f>SUM(H$17:H28)</f>
        <v>28820</v>
      </c>
      <c r="Q28">
        <f>SUM(I$17:I28)</f>
        <v>28757</v>
      </c>
      <c r="R28">
        <f t="shared" si="4"/>
        <v>28820</v>
      </c>
      <c r="T28" t="s">
        <v>19</v>
      </c>
      <c r="V28">
        <f t="shared" si="5"/>
        <v>1911</v>
      </c>
      <c r="W28">
        <f t="shared" si="5"/>
        <v>5780</v>
      </c>
      <c r="X28">
        <f t="shared" si="5"/>
        <v>34</v>
      </c>
      <c r="Y28">
        <f t="shared" si="5"/>
        <v>-1101</v>
      </c>
      <c r="Z28">
        <f t="shared" si="5"/>
        <v>0</v>
      </c>
      <c r="AA28">
        <f t="shared" si="5"/>
        <v>-63</v>
      </c>
    </row>
    <row r="31" spans="2:27" x14ac:dyDescent="0.25">
      <c r="B31" s="3" t="s">
        <v>74</v>
      </c>
      <c r="C31" s="3"/>
    </row>
  </sheetData>
  <hyperlinks>
    <hyperlink ref="A1" location="home!A1" display="home" xr:uid="{2AD82786-45C1-41FD-843E-E4B3F8873F99}"/>
    <hyperlink ref="B31" r:id="rId1" xr:uid="{B176858E-FE46-4752-A600-CD2DF5C8138E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AC62-29EA-40D6-AA4D-531AEEC9B5DC}">
  <dimension ref="A1:AD31"/>
  <sheetViews>
    <sheetView zoomScaleNormal="100"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1533</v>
      </c>
      <c r="D2">
        <v>1501</v>
      </c>
      <c r="E2">
        <v>1768</v>
      </c>
      <c r="F2">
        <v>2180</v>
      </c>
      <c r="G2">
        <v>2264</v>
      </c>
      <c r="H2">
        <v>2401</v>
      </c>
      <c r="I2">
        <v>2390</v>
      </c>
      <c r="K2">
        <f>SUM(C$2:C2)</f>
        <v>1533</v>
      </c>
      <c r="L2">
        <f>SUM(D$2:D2)</f>
        <v>1501</v>
      </c>
      <c r="M2">
        <f>SUM(E$2:E2)</f>
        <v>1768</v>
      </c>
      <c r="N2">
        <f>SUM(F$2:F2)</f>
        <v>2180</v>
      </c>
      <c r="O2">
        <f>SUM(G$2:G2)</f>
        <v>2264</v>
      </c>
      <c r="P2">
        <f>SUM(H$2:H2)</f>
        <v>2401</v>
      </c>
      <c r="Q2">
        <f>SUM(I$2:I2)</f>
        <v>2390</v>
      </c>
      <c r="R2">
        <f>MEDIAN(M2:Q2)</f>
        <v>2264</v>
      </c>
      <c r="T2" t="s">
        <v>8</v>
      </c>
      <c r="U2">
        <f t="shared" ref="U2:AA13" si="0">K2-$R2</f>
        <v>-731</v>
      </c>
      <c r="V2">
        <f t="shared" si="0"/>
        <v>-763</v>
      </c>
      <c r="W2">
        <f t="shared" si="0"/>
        <v>-496</v>
      </c>
      <c r="X2">
        <f t="shared" si="0"/>
        <v>-84</v>
      </c>
      <c r="Y2">
        <f t="shared" si="0"/>
        <v>0</v>
      </c>
      <c r="Z2">
        <f t="shared" si="0"/>
        <v>137</v>
      </c>
      <c r="AA2">
        <f t="shared" si="0"/>
        <v>126</v>
      </c>
      <c r="AC2">
        <f>MEDIAN($E2:$I2)</f>
        <v>2264</v>
      </c>
      <c r="AD2">
        <f>MEDIAN(F2:I2)</f>
        <v>2327</v>
      </c>
    </row>
    <row r="3" spans="1:30" x14ac:dyDescent="0.25">
      <c r="B3" t="s">
        <v>9</v>
      </c>
      <c r="C3">
        <v>1530</v>
      </c>
      <c r="D3">
        <v>1624</v>
      </c>
      <c r="E3">
        <v>1719</v>
      </c>
      <c r="F3">
        <v>1913</v>
      </c>
      <c r="G3">
        <v>2017</v>
      </c>
      <c r="H3">
        <v>2102</v>
      </c>
      <c r="I3">
        <v>2179</v>
      </c>
      <c r="K3">
        <f>SUM(C$2:C3)</f>
        <v>3063</v>
      </c>
      <c r="L3">
        <f>SUM(D$2:D3)</f>
        <v>3125</v>
      </c>
      <c r="M3">
        <f>SUM(E$2:E3)</f>
        <v>3487</v>
      </c>
      <c r="N3">
        <f>SUM(F$2:F3)</f>
        <v>4093</v>
      </c>
      <c r="O3">
        <f>SUM(G$2:G3)</f>
        <v>4281</v>
      </c>
      <c r="P3">
        <f>SUM(H$2:H3)</f>
        <v>4503</v>
      </c>
      <c r="Q3">
        <f>SUM(I$2:I3)</f>
        <v>4569</v>
      </c>
      <c r="R3">
        <f t="shared" ref="R3:R13" si="1">MEDIAN(M3:Q3)</f>
        <v>4281</v>
      </c>
      <c r="T3" t="s">
        <v>9</v>
      </c>
      <c r="U3">
        <f t="shared" si="0"/>
        <v>-1218</v>
      </c>
      <c r="V3">
        <f t="shared" si="0"/>
        <v>-1156</v>
      </c>
      <c r="W3">
        <f t="shared" si="0"/>
        <v>-794</v>
      </c>
      <c r="X3">
        <f t="shared" si="0"/>
        <v>-188</v>
      </c>
      <c r="Y3">
        <f t="shared" si="0"/>
        <v>0</v>
      </c>
      <c r="Z3">
        <f t="shared" si="0"/>
        <v>222</v>
      </c>
      <c r="AA3">
        <f t="shared" si="0"/>
        <v>288</v>
      </c>
      <c r="AC3">
        <f t="shared" ref="AC3:AC13" si="2">MEDIAN($E3:$I3)</f>
        <v>2017</v>
      </c>
      <c r="AD3">
        <f t="shared" ref="AD3:AD13" si="3">MEDIAN(F3:I3)</f>
        <v>2059.5</v>
      </c>
    </row>
    <row r="4" spans="1:30" x14ac:dyDescent="0.25">
      <c r="B4" t="s">
        <v>10</v>
      </c>
      <c r="C4">
        <v>1750</v>
      </c>
      <c r="D4">
        <v>1809</v>
      </c>
      <c r="E4">
        <v>1975</v>
      </c>
      <c r="F4">
        <v>2010</v>
      </c>
      <c r="G4">
        <v>2250</v>
      </c>
      <c r="H4">
        <v>2371</v>
      </c>
      <c r="I4">
        <v>2400</v>
      </c>
      <c r="K4">
        <f>SUM(C$2:C4)</f>
        <v>4813</v>
      </c>
      <c r="L4">
        <f>SUM(D$2:D4)</f>
        <v>4934</v>
      </c>
      <c r="M4">
        <f>SUM(E$2:E4)</f>
        <v>5462</v>
      </c>
      <c r="N4">
        <f>SUM(F$2:F4)</f>
        <v>6103</v>
      </c>
      <c r="O4">
        <f>SUM(G$2:G4)</f>
        <v>6531</v>
      </c>
      <c r="P4">
        <f>SUM(H$2:H4)</f>
        <v>6874</v>
      </c>
      <c r="Q4">
        <f>SUM(I$2:I4)</f>
        <v>6969</v>
      </c>
      <c r="R4">
        <f t="shared" si="1"/>
        <v>6531</v>
      </c>
      <c r="T4" t="s">
        <v>10</v>
      </c>
      <c r="U4">
        <f t="shared" si="0"/>
        <v>-1718</v>
      </c>
      <c r="V4">
        <f t="shared" si="0"/>
        <v>-1597</v>
      </c>
      <c r="W4">
        <f t="shared" si="0"/>
        <v>-1069</v>
      </c>
      <c r="X4">
        <f t="shared" si="0"/>
        <v>-428</v>
      </c>
      <c r="Y4">
        <f t="shared" si="0"/>
        <v>0</v>
      </c>
      <c r="Z4">
        <f t="shared" si="0"/>
        <v>343</v>
      </c>
      <c r="AA4">
        <f t="shared" si="0"/>
        <v>438</v>
      </c>
      <c r="AC4">
        <f t="shared" si="2"/>
        <v>2250</v>
      </c>
      <c r="AD4">
        <f t="shared" si="3"/>
        <v>2310.5</v>
      </c>
    </row>
    <row r="5" spans="1:30" x14ac:dyDescent="0.25">
      <c r="B5" t="s">
        <v>11</v>
      </c>
      <c r="C5">
        <v>1474</v>
      </c>
      <c r="D5">
        <v>1781</v>
      </c>
      <c r="E5">
        <v>1944</v>
      </c>
      <c r="F5">
        <v>2115</v>
      </c>
      <c r="G5">
        <v>2275</v>
      </c>
      <c r="H5">
        <v>2307</v>
      </c>
      <c r="I5">
        <v>2272</v>
      </c>
      <c r="K5">
        <f>SUM(C$2:C5)</f>
        <v>6287</v>
      </c>
      <c r="L5">
        <f>SUM(D$2:D5)</f>
        <v>6715</v>
      </c>
      <c r="M5">
        <f>SUM(E$2:E5)</f>
        <v>7406</v>
      </c>
      <c r="N5">
        <f>SUM(F$2:F5)</f>
        <v>8218</v>
      </c>
      <c r="O5">
        <f>SUM(G$2:G5)</f>
        <v>8806</v>
      </c>
      <c r="P5">
        <f>SUM(H$2:H5)</f>
        <v>9181</v>
      </c>
      <c r="Q5">
        <f>SUM(I$2:I5)</f>
        <v>9241</v>
      </c>
      <c r="R5">
        <f t="shared" si="1"/>
        <v>8806</v>
      </c>
      <c r="T5" t="s">
        <v>11</v>
      </c>
      <c r="U5">
        <f t="shared" si="0"/>
        <v>-2519</v>
      </c>
      <c r="V5">
        <f t="shared" si="0"/>
        <v>-2091</v>
      </c>
      <c r="W5">
        <f t="shared" si="0"/>
        <v>-1400</v>
      </c>
      <c r="X5">
        <f t="shared" si="0"/>
        <v>-588</v>
      </c>
      <c r="Y5">
        <f t="shared" si="0"/>
        <v>0</v>
      </c>
      <c r="Z5">
        <f t="shared" si="0"/>
        <v>375</v>
      </c>
      <c r="AA5">
        <f t="shared" si="0"/>
        <v>435</v>
      </c>
      <c r="AC5">
        <f t="shared" si="2"/>
        <v>2272</v>
      </c>
      <c r="AD5">
        <f t="shared" si="3"/>
        <v>2273.5</v>
      </c>
    </row>
    <row r="6" spans="1:30" x14ac:dyDescent="0.25">
      <c r="B6" t="s">
        <v>12</v>
      </c>
      <c r="C6">
        <v>1892</v>
      </c>
      <c r="D6">
        <v>2057</v>
      </c>
      <c r="E6">
        <v>2154</v>
      </c>
      <c r="F6">
        <v>2188</v>
      </c>
      <c r="G6">
        <v>2387</v>
      </c>
      <c r="H6">
        <v>2498</v>
      </c>
      <c r="I6">
        <v>2511</v>
      </c>
      <c r="K6">
        <f>SUM(C$2:C6)</f>
        <v>8179</v>
      </c>
      <c r="L6">
        <f>SUM(D$2:D6)</f>
        <v>8772</v>
      </c>
      <c r="M6">
        <f>SUM(E$2:E6)</f>
        <v>9560</v>
      </c>
      <c r="N6">
        <f>SUM(F$2:F6)</f>
        <v>10406</v>
      </c>
      <c r="O6">
        <f>SUM(G$2:G6)</f>
        <v>11193</v>
      </c>
      <c r="P6">
        <f>SUM(H$2:H6)</f>
        <v>11679</v>
      </c>
      <c r="Q6">
        <f>SUM(I$2:I6)</f>
        <v>11752</v>
      </c>
      <c r="R6">
        <f t="shared" si="1"/>
        <v>11193</v>
      </c>
      <c r="T6" t="s">
        <v>12</v>
      </c>
      <c r="U6">
        <f t="shared" si="0"/>
        <v>-3014</v>
      </c>
      <c r="V6">
        <f t="shared" si="0"/>
        <v>-2421</v>
      </c>
      <c r="W6">
        <f t="shared" si="0"/>
        <v>-1633</v>
      </c>
      <c r="X6">
        <f t="shared" si="0"/>
        <v>-787</v>
      </c>
      <c r="Y6">
        <f t="shared" si="0"/>
        <v>0</v>
      </c>
      <c r="Z6">
        <f t="shared" si="0"/>
        <v>486</v>
      </c>
      <c r="AA6">
        <f t="shared" si="0"/>
        <v>559</v>
      </c>
      <c r="AC6">
        <f t="shared" si="2"/>
        <v>2387</v>
      </c>
      <c r="AD6">
        <f t="shared" si="3"/>
        <v>2442.5</v>
      </c>
    </row>
    <row r="7" spans="1:30" x14ac:dyDescent="0.25">
      <c r="B7" t="s">
        <v>13</v>
      </c>
      <c r="D7">
        <v>2080</v>
      </c>
      <c r="E7">
        <v>2102</v>
      </c>
      <c r="F7">
        <v>2146</v>
      </c>
      <c r="G7">
        <v>2385</v>
      </c>
      <c r="H7">
        <v>2463</v>
      </c>
      <c r="I7">
        <v>2488</v>
      </c>
      <c r="L7">
        <f>SUM(D$2:D7)</f>
        <v>10852</v>
      </c>
      <c r="M7">
        <f>SUM(E$2:E7)</f>
        <v>11662</v>
      </c>
      <c r="N7">
        <f>SUM(F$2:F7)</f>
        <v>12552</v>
      </c>
      <c r="O7">
        <f>SUM(G$2:G7)</f>
        <v>13578</v>
      </c>
      <c r="P7">
        <f>SUM(H$2:H7)</f>
        <v>14142</v>
      </c>
      <c r="Q7">
        <f>SUM(I$2:I7)</f>
        <v>14240</v>
      </c>
      <c r="R7">
        <f t="shared" si="1"/>
        <v>13578</v>
      </c>
      <c r="T7" t="s">
        <v>13</v>
      </c>
      <c r="V7">
        <f t="shared" si="0"/>
        <v>-2726</v>
      </c>
      <c r="W7">
        <f t="shared" si="0"/>
        <v>-1916</v>
      </c>
      <c r="X7">
        <f t="shared" si="0"/>
        <v>-1026</v>
      </c>
      <c r="Y7">
        <f t="shared" si="0"/>
        <v>0</v>
      </c>
      <c r="Z7">
        <f t="shared" si="0"/>
        <v>564</v>
      </c>
      <c r="AA7">
        <f t="shared" si="0"/>
        <v>662</v>
      </c>
      <c r="AC7">
        <f t="shared" si="2"/>
        <v>2385</v>
      </c>
      <c r="AD7">
        <f t="shared" si="3"/>
        <v>2424</v>
      </c>
    </row>
    <row r="8" spans="1:30" x14ac:dyDescent="0.25">
      <c r="B8" t="s">
        <v>14</v>
      </c>
      <c r="D8">
        <v>2042</v>
      </c>
      <c r="E8">
        <v>2230</v>
      </c>
      <c r="F8">
        <v>2311</v>
      </c>
      <c r="G8">
        <v>2721</v>
      </c>
      <c r="H8">
        <v>2563</v>
      </c>
      <c r="I8">
        <v>2668</v>
      </c>
      <c r="L8">
        <f>SUM(D$2:D8)</f>
        <v>12894</v>
      </c>
      <c r="M8">
        <f>SUM(E$2:E8)</f>
        <v>13892</v>
      </c>
      <c r="N8">
        <f>SUM(F$2:F8)</f>
        <v>14863</v>
      </c>
      <c r="O8">
        <f>SUM(G$2:G8)</f>
        <v>16299</v>
      </c>
      <c r="P8">
        <f>SUM(H$2:H8)</f>
        <v>16705</v>
      </c>
      <c r="Q8">
        <f>SUM(I$2:I8)</f>
        <v>16908</v>
      </c>
      <c r="R8">
        <f t="shared" si="1"/>
        <v>16299</v>
      </c>
      <c r="T8" t="s">
        <v>14</v>
      </c>
      <c r="V8">
        <f t="shared" si="0"/>
        <v>-3405</v>
      </c>
      <c r="W8">
        <f t="shared" si="0"/>
        <v>-2407</v>
      </c>
      <c r="X8">
        <f t="shared" si="0"/>
        <v>-1436</v>
      </c>
      <c r="Y8">
        <f t="shared" si="0"/>
        <v>0</v>
      </c>
      <c r="Z8">
        <f t="shared" si="0"/>
        <v>406</v>
      </c>
      <c r="AA8">
        <f t="shared" si="0"/>
        <v>609</v>
      </c>
      <c r="AC8">
        <f t="shared" si="2"/>
        <v>2563</v>
      </c>
      <c r="AD8">
        <f t="shared" si="3"/>
        <v>2615.5</v>
      </c>
    </row>
    <row r="9" spans="1:30" x14ac:dyDescent="0.25">
      <c r="B9" t="s">
        <v>15</v>
      </c>
      <c r="D9">
        <v>2152</v>
      </c>
      <c r="E9">
        <v>2205</v>
      </c>
      <c r="F9">
        <v>2244</v>
      </c>
      <c r="G9">
        <v>2535</v>
      </c>
      <c r="H9">
        <v>2403</v>
      </c>
      <c r="I9">
        <v>2534</v>
      </c>
      <c r="L9">
        <f>SUM(D$2:D9)</f>
        <v>15046</v>
      </c>
      <c r="M9">
        <f>SUM(E$2:E9)</f>
        <v>16097</v>
      </c>
      <c r="N9">
        <f>SUM(F$2:F9)</f>
        <v>17107</v>
      </c>
      <c r="O9">
        <f>SUM(G$2:G9)</f>
        <v>18834</v>
      </c>
      <c r="P9">
        <f>SUM(H$2:H9)</f>
        <v>19108</v>
      </c>
      <c r="Q9">
        <f>SUM(I$2:I9)</f>
        <v>19442</v>
      </c>
      <c r="R9">
        <f t="shared" si="1"/>
        <v>18834</v>
      </c>
      <c r="T9" t="s">
        <v>15</v>
      </c>
      <c r="V9">
        <f t="shared" si="0"/>
        <v>-3788</v>
      </c>
      <c r="W9">
        <f t="shared" si="0"/>
        <v>-2737</v>
      </c>
      <c r="X9">
        <f t="shared" si="0"/>
        <v>-1727</v>
      </c>
      <c r="Y9">
        <f t="shared" si="0"/>
        <v>0</v>
      </c>
      <c r="Z9">
        <f t="shared" si="0"/>
        <v>274</v>
      </c>
      <c r="AA9">
        <f t="shared" si="0"/>
        <v>608</v>
      </c>
      <c r="AC9">
        <f t="shared" si="2"/>
        <v>2403</v>
      </c>
      <c r="AD9">
        <f t="shared" si="3"/>
        <v>2468.5</v>
      </c>
    </row>
    <row r="10" spans="1:30" x14ac:dyDescent="0.25">
      <c r="B10" t="s">
        <v>16</v>
      </c>
      <c r="D10">
        <v>1912</v>
      </c>
      <c r="E10">
        <v>2097</v>
      </c>
      <c r="F10">
        <v>2330</v>
      </c>
      <c r="G10">
        <v>2528</v>
      </c>
      <c r="H10">
        <v>2463</v>
      </c>
      <c r="I10">
        <v>2546</v>
      </c>
      <c r="L10">
        <f>SUM(D$2:D10)</f>
        <v>16958</v>
      </c>
      <c r="M10">
        <f>SUM(E$2:E10)</f>
        <v>18194</v>
      </c>
      <c r="N10">
        <f>SUM(F$2:F10)</f>
        <v>19437</v>
      </c>
      <c r="O10">
        <f>SUM(G$2:G10)</f>
        <v>21362</v>
      </c>
      <c r="P10">
        <f>SUM(H$2:H10)</f>
        <v>21571</v>
      </c>
      <c r="Q10">
        <f>SUM(I$2:I10)</f>
        <v>21988</v>
      </c>
      <c r="R10">
        <f t="shared" si="1"/>
        <v>21362</v>
      </c>
      <c r="T10" t="s">
        <v>16</v>
      </c>
      <c r="V10">
        <f t="shared" si="0"/>
        <v>-4404</v>
      </c>
      <c r="W10">
        <f t="shared" si="0"/>
        <v>-3168</v>
      </c>
      <c r="X10">
        <f t="shared" si="0"/>
        <v>-1925</v>
      </c>
      <c r="Y10">
        <f t="shared" si="0"/>
        <v>0</v>
      </c>
      <c r="Z10">
        <f t="shared" si="0"/>
        <v>209</v>
      </c>
      <c r="AA10">
        <f t="shared" si="0"/>
        <v>626</v>
      </c>
      <c r="AC10">
        <f t="shared" si="2"/>
        <v>2463</v>
      </c>
      <c r="AD10">
        <f t="shared" si="3"/>
        <v>2495.5</v>
      </c>
    </row>
    <row r="11" spans="1:30" x14ac:dyDescent="0.25">
      <c r="B11" t="s">
        <v>17</v>
      </c>
      <c r="D11">
        <v>1828</v>
      </c>
      <c r="E11">
        <v>1980</v>
      </c>
      <c r="F11">
        <v>2072</v>
      </c>
      <c r="G11">
        <v>2240</v>
      </c>
      <c r="H11">
        <v>2336</v>
      </c>
      <c r="I11">
        <v>2314</v>
      </c>
      <c r="L11">
        <f>SUM(D$2:D11)</f>
        <v>18786</v>
      </c>
      <c r="M11">
        <f>SUM(E$2:E11)</f>
        <v>20174</v>
      </c>
      <c r="N11">
        <f>SUM(F$2:F11)</f>
        <v>21509</v>
      </c>
      <c r="O11">
        <f>SUM(G$2:G11)</f>
        <v>23602</v>
      </c>
      <c r="P11">
        <f>SUM(H$2:H11)</f>
        <v>23907</v>
      </c>
      <c r="Q11">
        <f>SUM(I$2:I11)</f>
        <v>24302</v>
      </c>
      <c r="R11">
        <f t="shared" si="1"/>
        <v>23602</v>
      </c>
      <c r="T11" t="s">
        <v>17</v>
      </c>
      <c r="V11">
        <f t="shared" si="0"/>
        <v>-4816</v>
      </c>
      <c r="W11">
        <f t="shared" si="0"/>
        <v>-3428</v>
      </c>
      <c r="X11">
        <f t="shared" si="0"/>
        <v>-2093</v>
      </c>
      <c r="Y11">
        <f t="shared" si="0"/>
        <v>0</v>
      </c>
      <c r="Z11">
        <f t="shared" si="0"/>
        <v>305</v>
      </c>
      <c r="AA11">
        <f t="shared" si="0"/>
        <v>700</v>
      </c>
      <c r="AC11">
        <f t="shared" si="2"/>
        <v>2240</v>
      </c>
      <c r="AD11">
        <f t="shared" si="3"/>
        <v>2277</v>
      </c>
    </row>
    <row r="12" spans="1:30" x14ac:dyDescent="0.25">
      <c r="B12" t="s">
        <v>18</v>
      </c>
      <c r="D12">
        <v>1608</v>
      </c>
      <c r="E12">
        <v>1806</v>
      </c>
      <c r="F12">
        <v>1875</v>
      </c>
      <c r="G12">
        <v>2105</v>
      </c>
      <c r="H12">
        <v>2116</v>
      </c>
      <c r="I12">
        <v>2193</v>
      </c>
      <c r="L12">
        <f>SUM(D$2:D12)</f>
        <v>20394</v>
      </c>
      <c r="M12">
        <f>SUM(E$2:E12)</f>
        <v>21980</v>
      </c>
      <c r="N12">
        <f>SUM(F$2:F12)</f>
        <v>23384</v>
      </c>
      <c r="O12">
        <f>SUM(G$2:G12)</f>
        <v>25707</v>
      </c>
      <c r="P12">
        <f>SUM(H$2:H12)</f>
        <v>26023</v>
      </c>
      <c r="Q12">
        <f>SUM(I$2:I12)</f>
        <v>26495</v>
      </c>
      <c r="R12">
        <f t="shared" si="1"/>
        <v>25707</v>
      </c>
      <c r="T12" t="s">
        <v>18</v>
      </c>
      <c r="V12">
        <f t="shared" si="0"/>
        <v>-5313</v>
      </c>
      <c r="W12">
        <f t="shared" si="0"/>
        <v>-3727</v>
      </c>
      <c r="X12">
        <f t="shared" si="0"/>
        <v>-2323</v>
      </c>
      <c r="Y12">
        <f t="shared" si="0"/>
        <v>0</v>
      </c>
      <c r="Z12">
        <f t="shared" si="0"/>
        <v>316</v>
      </c>
      <c r="AA12">
        <f t="shared" si="0"/>
        <v>788</v>
      </c>
      <c r="AC12">
        <f t="shared" si="2"/>
        <v>2105</v>
      </c>
      <c r="AD12">
        <f t="shared" si="3"/>
        <v>2110.5</v>
      </c>
    </row>
    <row r="13" spans="1:30" x14ac:dyDescent="0.25">
      <c r="B13" t="s">
        <v>19</v>
      </c>
      <c r="D13">
        <v>1563</v>
      </c>
      <c r="E13">
        <v>1350</v>
      </c>
      <c r="F13">
        <v>1760</v>
      </c>
      <c r="G13">
        <v>1686</v>
      </c>
      <c r="H13">
        <v>2126</v>
      </c>
      <c r="I13">
        <v>2201</v>
      </c>
      <c r="L13">
        <f>SUM(D$2:D13)</f>
        <v>21957</v>
      </c>
      <c r="M13">
        <f>SUM(E$2:E13)</f>
        <v>23330</v>
      </c>
      <c r="N13">
        <f>SUM(F$2:F13)</f>
        <v>25144</v>
      </c>
      <c r="O13">
        <f>SUM(G$2:G13)</f>
        <v>27393</v>
      </c>
      <c r="P13">
        <f>SUM(H$2:H13)</f>
        <v>28149</v>
      </c>
      <c r="Q13">
        <f>SUM(I$2:I13)</f>
        <v>28696</v>
      </c>
      <c r="R13">
        <f t="shared" si="1"/>
        <v>27393</v>
      </c>
      <c r="T13" t="s">
        <v>19</v>
      </c>
      <c r="V13">
        <f t="shared" si="0"/>
        <v>-5436</v>
      </c>
      <c r="W13">
        <f t="shared" si="0"/>
        <v>-4063</v>
      </c>
      <c r="X13">
        <f t="shared" si="0"/>
        <v>-2249</v>
      </c>
      <c r="Y13">
        <f t="shared" si="0"/>
        <v>0</v>
      </c>
      <c r="Z13">
        <f t="shared" si="0"/>
        <v>756</v>
      </c>
      <c r="AA13">
        <f t="shared" si="0"/>
        <v>1303</v>
      </c>
      <c r="AC13">
        <f t="shared" si="2"/>
        <v>1760</v>
      </c>
      <c r="AD13">
        <f t="shared" si="3"/>
        <v>1943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3834</v>
      </c>
      <c r="D17">
        <v>3851</v>
      </c>
      <c r="E17">
        <v>5133</v>
      </c>
      <c r="F17">
        <v>3525</v>
      </c>
      <c r="G17">
        <v>4003</v>
      </c>
      <c r="H17">
        <v>3788</v>
      </c>
      <c r="I17">
        <v>4247</v>
      </c>
      <c r="K17">
        <f>SUM(C$17:C17)</f>
        <v>3834</v>
      </c>
      <c r="L17">
        <f>SUM(D$17:D17)</f>
        <v>3851</v>
      </c>
      <c r="M17">
        <f>SUM(E$17:E17)</f>
        <v>5133</v>
      </c>
      <c r="N17">
        <f>SUM(F$17:F17)</f>
        <v>3525</v>
      </c>
      <c r="O17">
        <f>SUM(G$17:G17)</f>
        <v>4003</v>
      </c>
      <c r="P17">
        <f>SUM(H$17:H17)</f>
        <v>3788</v>
      </c>
      <c r="Q17">
        <f>SUM(I$17:I17)</f>
        <v>4247</v>
      </c>
      <c r="R17">
        <f t="shared" ref="R17:R28" si="4">MEDIAN(M17:Q17)</f>
        <v>4003</v>
      </c>
      <c r="T17" t="s">
        <v>8</v>
      </c>
      <c r="U17">
        <f t="shared" ref="U17:AA28" si="5">K17-$R17</f>
        <v>-169</v>
      </c>
      <c r="V17">
        <f t="shared" si="5"/>
        <v>-152</v>
      </c>
      <c r="W17">
        <f t="shared" si="5"/>
        <v>1130</v>
      </c>
      <c r="X17">
        <f t="shared" si="5"/>
        <v>-478</v>
      </c>
      <c r="Y17">
        <f t="shared" si="5"/>
        <v>0</v>
      </c>
      <c r="Z17">
        <f t="shared" si="5"/>
        <v>-215</v>
      </c>
      <c r="AA17">
        <f t="shared" si="5"/>
        <v>244</v>
      </c>
    </row>
    <row r="18" spans="2:27" x14ac:dyDescent="0.25">
      <c r="B18" t="s">
        <v>9</v>
      </c>
      <c r="C18">
        <v>2841</v>
      </c>
      <c r="D18">
        <v>3668</v>
      </c>
      <c r="E18">
        <v>3675</v>
      </c>
      <c r="F18">
        <v>3172</v>
      </c>
      <c r="G18">
        <v>3309</v>
      </c>
      <c r="H18">
        <v>3745</v>
      </c>
      <c r="I18">
        <v>3683</v>
      </c>
      <c r="K18">
        <f>SUM(C$17:C18)</f>
        <v>6675</v>
      </c>
      <c r="L18">
        <f>SUM(D$17:D18)</f>
        <v>7519</v>
      </c>
      <c r="M18">
        <f>SUM(E$17:E18)</f>
        <v>8808</v>
      </c>
      <c r="N18">
        <f>SUM(F$17:F18)</f>
        <v>6697</v>
      </c>
      <c r="O18">
        <f>SUM(G$17:G18)</f>
        <v>7312</v>
      </c>
      <c r="P18">
        <f>SUM(H$17:H18)</f>
        <v>7533</v>
      </c>
      <c r="Q18">
        <f>SUM(I$17:I18)</f>
        <v>7930</v>
      </c>
      <c r="R18">
        <f t="shared" si="4"/>
        <v>7533</v>
      </c>
      <c r="T18" t="s">
        <v>9</v>
      </c>
      <c r="U18">
        <f t="shared" si="5"/>
        <v>-858</v>
      </c>
      <c r="V18">
        <f t="shared" si="5"/>
        <v>-14</v>
      </c>
      <c r="W18">
        <f t="shared" si="5"/>
        <v>1275</v>
      </c>
      <c r="X18">
        <f t="shared" si="5"/>
        <v>-836</v>
      </c>
      <c r="Y18">
        <f t="shared" si="5"/>
        <v>-221</v>
      </c>
      <c r="Z18">
        <f t="shared" si="5"/>
        <v>0</v>
      </c>
      <c r="AA18">
        <f t="shared" si="5"/>
        <v>397</v>
      </c>
    </row>
    <row r="19" spans="2:27" x14ac:dyDescent="0.25">
      <c r="B19" t="s">
        <v>10</v>
      </c>
      <c r="C19">
        <v>3120</v>
      </c>
      <c r="D19">
        <v>3923</v>
      </c>
      <c r="E19">
        <v>3767</v>
      </c>
      <c r="F19">
        <v>3532</v>
      </c>
      <c r="G19">
        <v>3336</v>
      </c>
      <c r="H19">
        <v>3818</v>
      </c>
      <c r="I19">
        <v>3452</v>
      </c>
      <c r="K19">
        <f>SUM(C$17:C19)</f>
        <v>9795</v>
      </c>
      <c r="L19">
        <f>SUM(D$17:D19)</f>
        <v>11442</v>
      </c>
      <c r="M19">
        <f>SUM(E$17:E19)</f>
        <v>12575</v>
      </c>
      <c r="N19">
        <f>SUM(F$17:F19)</f>
        <v>10229</v>
      </c>
      <c r="O19">
        <f>SUM(G$17:G19)</f>
        <v>10648</v>
      </c>
      <c r="P19">
        <f>SUM(H$17:H19)</f>
        <v>11351</v>
      </c>
      <c r="Q19">
        <f>SUM(I$17:I19)</f>
        <v>11382</v>
      </c>
      <c r="R19">
        <f t="shared" si="4"/>
        <v>11351</v>
      </c>
      <c r="T19" t="s">
        <v>10</v>
      </c>
      <c r="U19">
        <f t="shared" si="5"/>
        <v>-1556</v>
      </c>
      <c r="V19">
        <f t="shared" si="5"/>
        <v>91</v>
      </c>
      <c r="W19">
        <f t="shared" si="5"/>
        <v>1224</v>
      </c>
      <c r="X19">
        <f t="shared" si="5"/>
        <v>-1122</v>
      </c>
      <c r="Y19">
        <f t="shared" si="5"/>
        <v>-703</v>
      </c>
      <c r="Z19">
        <f t="shared" si="5"/>
        <v>0</v>
      </c>
      <c r="AA19">
        <f t="shared" si="5"/>
        <v>31</v>
      </c>
    </row>
    <row r="20" spans="2:27" x14ac:dyDescent="0.25">
      <c r="B20" t="s">
        <v>11</v>
      </c>
      <c r="C20">
        <v>2699</v>
      </c>
      <c r="D20">
        <v>3260</v>
      </c>
      <c r="E20">
        <v>3646</v>
      </c>
      <c r="F20">
        <v>3337</v>
      </c>
      <c r="G20">
        <v>3128</v>
      </c>
      <c r="H20">
        <v>3365</v>
      </c>
      <c r="I20">
        <v>3257</v>
      </c>
      <c r="K20">
        <f>SUM(C$17:C20)</f>
        <v>12494</v>
      </c>
      <c r="L20">
        <f>SUM(D$17:D20)</f>
        <v>14702</v>
      </c>
      <c r="M20">
        <f>SUM(E$17:E20)</f>
        <v>16221</v>
      </c>
      <c r="N20">
        <f>SUM(F$17:F20)</f>
        <v>13566</v>
      </c>
      <c r="O20">
        <f>SUM(G$17:G20)</f>
        <v>13776</v>
      </c>
      <c r="P20">
        <f>SUM(H$17:H20)</f>
        <v>14716</v>
      </c>
      <c r="Q20">
        <f>SUM(I$17:I20)</f>
        <v>14639</v>
      </c>
      <c r="R20">
        <f t="shared" si="4"/>
        <v>14639</v>
      </c>
      <c r="T20" t="s">
        <v>11</v>
      </c>
      <c r="U20">
        <f t="shared" si="5"/>
        <v>-2145</v>
      </c>
      <c r="V20">
        <f t="shared" si="5"/>
        <v>63</v>
      </c>
      <c r="W20">
        <f t="shared" si="5"/>
        <v>1582</v>
      </c>
      <c r="X20">
        <f t="shared" si="5"/>
        <v>-1073</v>
      </c>
      <c r="Y20">
        <f t="shared" si="5"/>
        <v>-863</v>
      </c>
      <c r="Z20">
        <f t="shared" si="5"/>
        <v>77</v>
      </c>
      <c r="AA20">
        <f t="shared" si="5"/>
        <v>0</v>
      </c>
    </row>
    <row r="21" spans="2:27" x14ac:dyDescent="0.25">
      <c r="B21" t="s">
        <v>12</v>
      </c>
      <c r="C21">
        <v>3202</v>
      </c>
      <c r="D21">
        <v>3198</v>
      </c>
      <c r="E21">
        <v>3738</v>
      </c>
      <c r="F21">
        <v>3239</v>
      </c>
      <c r="G21">
        <v>3221</v>
      </c>
      <c r="H21">
        <v>3262</v>
      </c>
      <c r="I21">
        <v>3382</v>
      </c>
      <c r="K21">
        <f>SUM(C$17:C21)</f>
        <v>15696</v>
      </c>
      <c r="L21">
        <f>SUM(D$17:D21)</f>
        <v>17900</v>
      </c>
      <c r="M21">
        <f>SUM(E$17:E21)</f>
        <v>19959</v>
      </c>
      <c r="N21">
        <f>SUM(F$17:F21)</f>
        <v>16805</v>
      </c>
      <c r="O21">
        <f>SUM(G$17:G21)</f>
        <v>16997</v>
      </c>
      <c r="P21">
        <f>SUM(H$17:H21)</f>
        <v>17978</v>
      </c>
      <c r="Q21">
        <f>SUM(I$17:I21)</f>
        <v>18021</v>
      </c>
      <c r="R21">
        <f t="shared" si="4"/>
        <v>17978</v>
      </c>
      <c r="T21" t="s">
        <v>12</v>
      </c>
      <c r="U21">
        <f t="shared" si="5"/>
        <v>-2282</v>
      </c>
      <c r="V21">
        <f t="shared" si="5"/>
        <v>-78</v>
      </c>
      <c r="W21">
        <f t="shared" si="5"/>
        <v>1981</v>
      </c>
      <c r="X21">
        <f t="shared" si="5"/>
        <v>-1173</v>
      </c>
      <c r="Y21">
        <f t="shared" si="5"/>
        <v>-981</v>
      </c>
      <c r="Z21">
        <f t="shared" si="5"/>
        <v>0</v>
      </c>
      <c r="AA21">
        <f t="shared" si="5"/>
        <v>43</v>
      </c>
    </row>
    <row r="22" spans="2:27" x14ac:dyDescent="0.25">
      <c r="B22" t="s">
        <v>13</v>
      </c>
      <c r="D22">
        <v>2929</v>
      </c>
      <c r="E22">
        <v>3546</v>
      </c>
      <c r="F22">
        <v>3347</v>
      </c>
      <c r="G22">
        <v>3147</v>
      </c>
      <c r="H22">
        <v>2836</v>
      </c>
      <c r="I22">
        <v>3026</v>
      </c>
      <c r="L22">
        <f>SUM(D$17:D22)</f>
        <v>20829</v>
      </c>
      <c r="M22">
        <f>SUM(E$17:E22)</f>
        <v>23505</v>
      </c>
      <c r="N22">
        <f>SUM(F$17:F22)</f>
        <v>20152</v>
      </c>
      <c r="O22">
        <f>SUM(G$17:G22)</f>
        <v>20144</v>
      </c>
      <c r="P22">
        <f>SUM(H$17:H22)</f>
        <v>20814</v>
      </c>
      <c r="Q22">
        <f>SUM(I$17:I22)</f>
        <v>21047</v>
      </c>
      <c r="R22">
        <f t="shared" si="4"/>
        <v>20814</v>
      </c>
      <c r="T22" t="s">
        <v>13</v>
      </c>
      <c r="V22">
        <f t="shared" si="5"/>
        <v>15</v>
      </c>
      <c r="W22">
        <f t="shared" si="5"/>
        <v>2691</v>
      </c>
      <c r="X22">
        <f t="shared" si="5"/>
        <v>-662</v>
      </c>
      <c r="Y22">
        <f t="shared" si="5"/>
        <v>-670</v>
      </c>
      <c r="Z22">
        <f t="shared" si="5"/>
        <v>0</v>
      </c>
      <c r="AA22">
        <f t="shared" si="5"/>
        <v>233</v>
      </c>
    </row>
    <row r="23" spans="2:27" x14ac:dyDescent="0.25">
      <c r="B23" t="s">
        <v>14</v>
      </c>
      <c r="D23">
        <v>2888</v>
      </c>
      <c r="E23">
        <v>3461</v>
      </c>
      <c r="F23">
        <v>3184</v>
      </c>
      <c r="G23">
        <v>3025</v>
      </c>
      <c r="H23">
        <v>3066</v>
      </c>
      <c r="I23">
        <v>3122</v>
      </c>
      <c r="L23">
        <f>SUM(D$17:D23)</f>
        <v>23717</v>
      </c>
      <c r="M23">
        <f>SUM(E$17:E23)</f>
        <v>26966</v>
      </c>
      <c r="N23">
        <f>SUM(F$17:F23)</f>
        <v>23336</v>
      </c>
      <c r="O23">
        <f>SUM(G$17:G23)</f>
        <v>23169</v>
      </c>
      <c r="P23">
        <f>SUM(H$17:H23)</f>
        <v>23880</v>
      </c>
      <c r="Q23">
        <f>SUM(I$17:I23)</f>
        <v>24169</v>
      </c>
      <c r="R23">
        <f t="shared" si="4"/>
        <v>23880</v>
      </c>
      <c r="T23" t="s">
        <v>14</v>
      </c>
      <c r="V23">
        <f t="shared" si="5"/>
        <v>-163</v>
      </c>
      <c r="W23">
        <f t="shared" si="5"/>
        <v>3086</v>
      </c>
      <c r="X23">
        <f t="shared" si="5"/>
        <v>-544</v>
      </c>
      <c r="Y23">
        <f t="shared" si="5"/>
        <v>-711</v>
      </c>
      <c r="Z23">
        <f t="shared" si="5"/>
        <v>0</v>
      </c>
      <c r="AA23">
        <f t="shared" si="5"/>
        <v>289</v>
      </c>
    </row>
    <row r="24" spans="2:27" x14ac:dyDescent="0.25">
      <c r="B24" t="s">
        <v>15</v>
      </c>
      <c r="D24">
        <v>3413</v>
      </c>
      <c r="E24">
        <v>3427</v>
      </c>
      <c r="F24">
        <v>3285</v>
      </c>
      <c r="G24">
        <v>2976</v>
      </c>
      <c r="H24">
        <v>3138</v>
      </c>
      <c r="I24">
        <v>2942</v>
      </c>
      <c r="L24">
        <f>SUM(D$17:D24)</f>
        <v>27130</v>
      </c>
      <c r="M24">
        <f>SUM(E$17:E24)</f>
        <v>30393</v>
      </c>
      <c r="N24">
        <f>SUM(F$17:F24)</f>
        <v>26621</v>
      </c>
      <c r="O24">
        <f>SUM(G$17:G24)</f>
        <v>26145</v>
      </c>
      <c r="P24">
        <f>SUM(H$17:H24)</f>
        <v>27018</v>
      </c>
      <c r="Q24">
        <f>SUM(I$17:I24)</f>
        <v>27111</v>
      </c>
      <c r="R24">
        <f t="shared" si="4"/>
        <v>27018</v>
      </c>
      <c r="T24" t="s">
        <v>15</v>
      </c>
      <c r="V24">
        <f t="shared" si="5"/>
        <v>112</v>
      </c>
      <c r="W24">
        <f t="shared" si="5"/>
        <v>3375</v>
      </c>
      <c r="X24">
        <f t="shared" si="5"/>
        <v>-397</v>
      </c>
      <c r="Y24">
        <f t="shared" si="5"/>
        <v>-873</v>
      </c>
      <c r="Z24">
        <f t="shared" si="5"/>
        <v>0</v>
      </c>
      <c r="AA24">
        <f t="shared" si="5"/>
        <v>93</v>
      </c>
    </row>
    <row r="25" spans="2:27" x14ac:dyDescent="0.25">
      <c r="B25" t="s">
        <v>16</v>
      </c>
      <c r="D25">
        <v>3048</v>
      </c>
      <c r="E25">
        <v>3863</v>
      </c>
      <c r="F25">
        <v>3105</v>
      </c>
      <c r="G25">
        <v>2835</v>
      </c>
      <c r="H25">
        <v>2792</v>
      </c>
      <c r="I25">
        <v>3015</v>
      </c>
      <c r="L25">
        <f>SUM(D$17:D25)</f>
        <v>30178</v>
      </c>
      <c r="M25">
        <f>SUM(E$17:E25)</f>
        <v>34256</v>
      </c>
      <c r="N25">
        <f>SUM(F$17:F25)</f>
        <v>29726</v>
      </c>
      <c r="O25">
        <f>SUM(G$17:G25)</f>
        <v>28980</v>
      </c>
      <c r="P25">
        <f>SUM(H$17:H25)</f>
        <v>29810</v>
      </c>
      <c r="Q25">
        <f>SUM(I$17:I25)</f>
        <v>30126</v>
      </c>
      <c r="R25">
        <f t="shared" si="4"/>
        <v>29810</v>
      </c>
      <c r="T25" t="s">
        <v>16</v>
      </c>
      <c r="V25">
        <f t="shared" si="5"/>
        <v>368</v>
      </c>
      <c r="W25">
        <f t="shared" si="5"/>
        <v>4446</v>
      </c>
      <c r="X25">
        <f t="shared" si="5"/>
        <v>-84</v>
      </c>
      <c r="Y25">
        <f t="shared" si="5"/>
        <v>-830</v>
      </c>
      <c r="Z25">
        <f t="shared" si="5"/>
        <v>0</v>
      </c>
      <c r="AA25">
        <f t="shared" si="5"/>
        <v>316</v>
      </c>
    </row>
    <row r="26" spans="2:27" x14ac:dyDescent="0.25">
      <c r="B26" t="s">
        <v>17</v>
      </c>
      <c r="D26">
        <v>3311</v>
      </c>
      <c r="E26">
        <v>4729</v>
      </c>
      <c r="F26">
        <v>3661</v>
      </c>
      <c r="G26">
        <v>3065</v>
      </c>
      <c r="H26">
        <v>3199</v>
      </c>
      <c r="I26">
        <v>3401</v>
      </c>
      <c r="L26">
        <f>SUM(D$17:D26)</f>
        <v>33489</v>
      </c>
      <c r="M26">
        <f>SUM(E$17:E26)</f>
        <v>38985</v>
      </c>
      <c r="N26">
        <f>SUM(F$17:F26)</f>
        <v>33387</v>
      </c>
      <c r="O26">
        <f>SUM(G$17:G26)</f>
        <v>32045</v>
      </c>
      <c r="P26">
        <f>SUM(H$17:H26)</f>
        <v>33009</v>
      </c>
      <c r="Q26">
        <f>SUM(I$17:I26)</f>
        <v>33527</v>
      </c>
      <c r="R26">
        <f t="shared" si="4"/>
        <v>33387</v>
      </c>
      <c r="T26" t="s">
        <v>17</v>
      </c>
      <c r="V26">
        <f t="shared" si="5"/>
        <v>102</v>
      </c>
      <c r="W26">
        <f t="shared" si="5"/>
        <v>5598</v>
      </c>
      <c r="X26">
        <f t="shared" si="5"/>
        <v>0</v>
      </c>
      <c r="Y26">
        <f t="shared" si="5"/>
        <v>-1342</v>
      </c>
      <c r="Z26">
        <f t="shared" si="5"/>
        <v>-378</v>
      </c>
      <c r="AA26">
        <f t="shared" si="5"/>
        <v>140</v>
      </c>
    </row>
    <row r="27" spans="2:27" x14ac:dyDescent="0.25">
      <c r="B27" t="s">
        <v>18</v>
      </c>
      <c r="D27">
        <v>3068</v>
      </c>
      <c r="E27">
        <v>4327</v>
      </c>
      <c r="F27">
        <v>4317</v>
      </c>
      <c r="G27">
        <v>3022</v>
      </c>
      <c r="H27">
        <v>3022</v>
      </c>
      <c r="I27">
        <v>3266</v>
      </c>
      <c r="L27">
        <f>SUM(D$17:D27)</f>
        <v>36557</v>
      </c>
      <c r="M27">
        <f>SUM(E$17:E27)</f>
        <v>43312</v>
      </c>
      <c r="N27">
        <f>SUM(F$17:F27)</f>
        <v>37704</v>
      </c>
      <c r="O27">
        <f>SUM(G$17:G27)</f>
        <v>35067</v>
      </c>
      <c r="P27">
        <f>SUM(H$17:H27)</f>
        <v>36031</v>
      </c>
      <c r="Q27">
        <f>SUM(I$17:I27)</f>
        <v>36793</v>
      </c>
      <c r="R27">
        <f t="shared" si="4"/>
        <v>36793</v>
      </c>
      <c r="T27" t="s">
        <v>18</v>
      </c>
      <c r="V27">
        <f t="shared" si="5"/>
        <v>-236</v>
      </c>
      <c r="W27">
        <f t="shared" si="5"/>
        <v>6519</v>
      </c>
      <c r="X27">
        <f t="shared" si="5"/>
        <v>911</v>
      </c>
      <c r="Y27">
        <f t="shared" si="5"/>
        <v>-1726</v>
      </c>
      <c r="Z27">
        <f t="shared" si="5"/>
        <v>-762</v>
      </c>
      <c r="AA27">
        <f t="shared" si="5"/>
        <v>0</v>
      </c>
    </row>
    <row r="28" spans="2:27" x14ac:dyDescent="0.25">
      <c r="B28" t="s">
        <v>19</v>
      </c>
      <c r="D28">
        <v>3768</v>
      </c>
      <c r="E28">
        <v>4434</v>
      </c>
      <c r="F28">
        <v>5843</v>
      </c>
      <c r="G28">
        <v>3214</v>
      </c>
      <c r="H28">
        <v>3543</v>
      </c>
      <c r="I28">
        <v>3349</v>
      </c>
      <c r="L28">
        <f>SUM(D$17:D28)</f>
        <v>40325</v>
      </c>
      <c r="M28">
        <f>SUM(E$17:E28)</f>
        <v>47746</v>
      </c>
      <c r="N28">
        <f>SUM(F$17:F28)</f>
        <v>43547</v>
      </c>
      <c r="O28">
        <f>SUM(G$17:G28)</f>
        <v>38281</v>
      </c>
      <c r="P28">
        <f>SUM(H$17:H28)</f>
        <v>39574</v>
      </c>
      <c r="Q28">
        <f>SUM(I$17:I28)</f>
        <v>40142</v>
      </c>
      <c r="R28">
        <f t="shared" si="4"/>
        <v>40142</v>
      </c>
      <c r="T28" t="s">
        <v>19</v>
      </c>
      <c r="V28">
        <f t="shared" si="5"/>
        <v>183</v>
      </c>
      <c r="W28">
        <f t="shared" si="5"/>
        <v>7604</v>
      </c>
      <c r="X28">
        <f t="shared" si="5"/>
        <v>3405</v>
      </c>
      <c r="Y28">
        <f t="shared" si="5"/>
        <v>-1861</v>
      </c>
      <c r="Z28">
        <f t="shared" si="5"/>
        <v>-568</v>
      </c>
      <c r="AA28">
        <f t="shared" si="5"/>
        <v>0</v>
      </c>
    </row>
    <row r="31" spans="2:27" x14ac:dyDescent="0.25">
      <c r="B31" s="3" t="s">
        <v>72</v>
      </c>
      <c r="C31" s="3"/>
    </row>
  </sheetData>
  <hyperlinks>
    <hyperlink ref="A1" location="home!A1" display="home" xr:uid="{E08A3D21-40CD-4045-B2F6-095D43866D05}"/>
    <hyperlink ref="B31" r:id="rId1" location="/" xr:uid="{0D223608-EFD9-4A3E-BFF1-05722BE4C1C4}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68CA-11DA-4DE3-B425-9B3792643BBA}">
  <dimension ref="A1:AD31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13881</v>
      </c>
      <c r="D2">
        <v>14169</v>
      </c>
      <c r="E2">
        <v>16703</v>
      </c>
      <c r="F2">
        <v>17649</v>
      </c>
      <c r="G2">
        <v>18514</v>
      </c>
      <c r="H2">
        <v>19024</v>
      </c>
      <c r="I2">
        <v>17283</v>
      </c>
      <c r="K2">
        <f>SUM(C$2:C2)</f>
        <v>13881</v>
      </c>
      <c r="L2">
        <f>SUM(D$2:D2)</f>
        <v>14169</v>
      </c>
      <c r="M2">
        <f>SUM(E$2:E2)</f>
        <v>16703</v>
      </c>
      <c r="N2">
        <f>SUM(F$2:F2)</f>
        <v>17649</v>
      </c>
      <c r="O2">
        <f>SUM(G$2:G2)</f>
        <v>18514</v>
      </c>
      <c r="P2">
        <f>SUM(H$2:H2)</f>
        <v>19024</v>
      </c>
      <c r="Q2">
        <f>SUM(I$2:I2)</f>
        <v>17283</v>
      </c>
      <c r="R2">
        <f>MEDIAN(M2:Q2)</f>
        <v>17649</v>
      </c>
      <c r="T2" t="s">
        <v>8</v>
      </c>
      <c r="U2">
        <f t="shared" ref="U2:AA13" si="0">K2-$R2</f>
        <v>-3768</v>
      </c>
      <c r="V2">
        <f t="shared" si="0"/>
        <v>-3480</v>
      </c>
      <c r="W2">
        <f t="shared" si="0"/>
        <v>-946</v>
      </c>
      <c r="X2">
        <f t="shared" si="0"/>
        <v>0</v>
      </c>
      <c r="Y2">
        <f t="shared" si="0"/>
        <v>865</v>
      </c>
      <c r="Z2">
        <f t="shared" si="0"/>
        <v>1375</v>
      </c>
      <c r="AA2">
        <f t="shared" si="0"/>
        <v>-366</v>
      </c>
      <c r="AC2">
        <f>MEDIAN($E2:$I2)</f>
        <v>17649</v>
      </c>
      <c r="AD2">
        <f>MEDIAN(F2:I2)</f>
        <v>18081.5</v>
      </c>
    </row>
    <row r="3" spans="1:30" x14ac:dyDescent="0.25">
      <c r="B3" t="s">
        <v>9</v>
      </c>
      <c r="C3">
        <v>11316</v>
      </c>
      <c r="D3">
        <v>11817</v>
      </c>
      <c r="E3">
        <v>15405</v>
      </c>
      <c r="F3">
        <v>15749</v>
      </c>
      <c r="G3">
        <v>15800</v>
      </c>
      <c r="H3">
        <v>16028</v>
      </c>
      <c r="I3">
        <v>15826</v>
      </c>
      <c r="K3">
        <f>SUM(C$2:C3)</f>
        <v>25197</v>
      </c>
      <c r="L3">
        <f>SUM(D$2:D3)</f>
        <v>25986</v>
      </c>
      <c r="M3">
        <f>SUM(E$2:E3)</f>
        <v>32108</v>
      </c>
      <c r="N3">
        <f>SUM(F$2:F3)</f>
        <v>33398</v>
      </c>
      <c r="O3">
        <f>SUM(G$2:G3)</f>
        <v>34314</v>
      </c>
      <c r="P3">
        <f>SUM(H$2:H3)</f>
        <v>35052</v>
      </c>
      <c r="Q3">
        <f>SUM(I$2:I3)</f>
        <v>33109</v>
      </c>
      <c r="R3">
        <f t="shared" ref="R3:R13" si="1">MEDIAN(M3:Q3)</f>
        <v>33398</v>
      </c>
      <c r="T3" t="s">
        <v>9</v>
      </c>
      <c r="U3">
        <f t="shared" si="0"/>
        <v>-8201</v>
      </c>
      <c r="V3">
        <f t="shared" si="0"/>
        <v>-7412</v>
      </c>
      <c r="W3">
        <f t="shared" si="0"/>
        <v>-1290</v>
      </c>
      <c r="X3">
        <f t="shared" si="0"/>
        <v>0</v>
      </c>
      <c r="Y3">
        <f t="shared" si="0"/>
        <v>916</v>
      </c>
      <c r="Z3">
        <f t="shared" si="0"/>
        <v>1654</v>
      </c>
      <c r="AA3">
        <f t="shared" si="0"/>
        <v>-289</v>
      </c>
      <c r="AC3">
        <f t="shared" ref="AC3:AC13" si="2">MEDIAN($E3:$I3)</f>
        <v>15800</v>
      </c>
      <c r="AD3">
        <f t="shared" ref="AD3:AD13" si="3">MEDIAN(F3:I3)</f>
        <v>15813</v>
      </c>
    </row>
    <row r="4" spans="1:30" x14ac:dyDescent="0.25">
      <c r="B4" t="s">
        <v>10</v>
      </c>
      <c r="C4">
        <v>12337</v>
      </c>
      <c r="D4">
        <v>13271</v>
      </c>
      <c r="E4">
        <v>16280</v>
      </c>
      <c r="F4">
        <v>15775</v>
      </c>
      <c r="G4">
        <v>16673</v>
      </c>
      <c r="H4">
        <v>17246</v>
      </c>
      <c r="I4">
        <v>17091</v>
      </c>
      <c r="K4">
        <f>SUM(C$2:C4)</f>
        <v>37534</v>
      </c>
      <c r="L4">
        <f>SUM(D$2:D4)</f>
        <v>39257</v>
      </c>
      <c r="M4">
        <f>SUM(E$2:E4)</f>
        <v>48388</v>
      </c>
      <c r="N4">
        <f>SUM(F$2:F4)</f>
        <v>49173</v>
      </c>
      <c r="O4">
        <f>SUM(G$2:G4)</f>
        <v>50987</v>
      </c>
      <c r="P4">
        <f>SUM(H$2:H4)</f>
        <v>52298</v>
      </c>
      <c r="Q4">
        <f>SUM(I$2:I4)</f>
        <v>50200</v>
      </c>
      <c r="R4">
        <f t="shared" si="1"/>
        <v>50200</v>
      </c>
      <c r="T4" t="s">
        <v>10</v>
      </c>
      <c r="U4">
        <f t="shared" si="0"/>
        <v>-12666</v>
      </c>
      <c r="V4">
        <f t="shared" si="0"/>
        <v>-10943</v>
      </c>
      <c r="W4">
        <f t="shared" si="0"/>
        <v>-1812</v>
      </c>
      <c r="X4">
        <f t="shared" si="0"/>
        <v>-1027</v>
      </c>
      <c r="Y4">
        <f t="shared" si="0"/>
        <v>787</v>
      </c>
      <c r="Z4">
        <f t="shared" si="0"/>
        <v>2098</v>
      </c>
      <c r="AA4">
        <f t="shared" si="0"/>
        <v>0</v>
      </c>
      <c r="AC4">
        <f t="shared" si="2"/>
        <v>16673</v>
      </c>
      <c r="AD4">
        <f t="shared" si="3"/>
        <v>16882</v>
      </c>
    </row>
    <row r="5" spans="1:30" x14ac:dyDescent="0.25">
      <c r="B5" t="s">
        <v>11</v>
      </c>
      <c r="D5">
        <v>11116</v>
      </c>
      <c r="E5">
        <v>15565</v>
      </c>
      <c r="F5">
        <v>15672</v>
      </c>
      <c r="G5">
        <v>16646</v>
      </c>
      <c r="H5">
        <v>16076</v>
      </c>
      <c r="I5">
        <v>15643</v>
      </c>
      <c r="L5">
        <f>SUM(D$2:D5)</f>
        <v>50373</v>
      </c>
      <c r="M5">
        <f>SUM(E$2:E5)</f>
        <v>63953</v>
      </c>
      <c r="N5">
        <f>SUM(F$2:F5)</f>
        <v>64845</v>
      </c>
      <c r="O5">
        <f>SUM(G$2:G5)</f>
        <v>67633</v>
      </c>
      <c r="P5">
        <f>SUM(H$2:H5)</f>
        <v>68374</v>
      </c>
      <c r="Q5">
        <f>SUM(I$2:I5)</f>
        <v>65843</v>
      </c>
      <c r="R5">
        <f t="shared" si="1"/>
        <v>65843</v>
      </c>
      <c r="T5" t="s">
        <v>11</v>
      </c>
      <c r="V5">
        <f t="shared" si="0"/>
        <v>-15470</v>
      </c>
      <c r="W5">
        <f t="shared" si="0"/>
        <v>-1890</v>
      </c>
      <c r="X5">
        <f t="shared" si="0"/>
        <v>-998</v>
      </c>
      <c r="Y5">
        <f t="shared" si="0"/>
        <v>1790</v>
      </c>
      <c r="Z5">
        <f t="shared" si="0"/>
        <v>2531</v>
      </c>
      <c r="AA5">
        <f t="shared" si="0"/>
        <v>0</v>
      </c>
      <c r="AC5">
        <f t="shared" si="2"/>
        <v>15672</v>
      </c>
      <c r="AD5">
        <f t="shared" si="3"/>
        <v>15874</v>
      </c>
    </row>
    <row r="6" spans="1:30" x14ac:dyDescent="0.25">
      <c r="B6" t="s">
        <v>12</v>
      </c>
      <c r="D6">
        <v>14226</v>
      </c>
      <c r="E6">
        <v>16008</v>
      </c>
      <c r="F6">
        <v>16783</v>
      </c>
      <c r="G6">
        <v>17772</v>
      </c>
      <c r="H6">
        <v>17555</v>
      </c>
      <c r="I6">
        <v>18274</v>
      </c>
      <c r="L6">
        <f>SUM(D$2:D6)</f>
        <v>64599</v>
      </c>
      <c r="M6">
        <f>SUM(E$2:E6)</f>
        <v>79961</v>
      </c>
      <c r="N6">
        <f>SUM(F$2:F6)</f>
        <v>81628</v>
      </c>
      <c r="O6">
        <f>SUM(G$2:G6)</f>
        <v>85405</v>
      </c>
      <c r="P6">
        <f>SUM(H$2:H6)</f>
        <v>85929</v>
      </c>
      <c r="Q6">
        <f>SUM(I$2:I6)</f>
        <v>84117</v>
      </c>
      <c r="R6">
        <f t="shared" si="1"/>
        <v>84117</v>
      </c>
      <c r="T6" t="s">
        <v>12</v>
      </c>
      <c r="V6">
        <f t="shared" si="0"/>
        <v>-19518</v>
      </c>
      <c r="W6">
        <f t="shared" si="0"/>
        <v>-4156</v>
      </c>
      <c r="X6">
        <f t="shared" si="0"/>
        <v>-2489</v>
      </c>
      <c r="Y6">
        <f t="shared" si="0"/>
        <v>1288</v>
      </c>
      <c r="Z6">
        <f t="shared" si="0"/>
        <v>1812</v>
      </c>
      <c r="AA6">
        <f t="shared" si="0"/>
        <v>0</v>
      </c>
      <c r="AC6">
        <f t="shared" si="2"/>
        <v>17555</v>
      </c>
      <c r="AD6">
        <f t="shared" si="3"/>
        <v>17663.5</v>
      </c>
    </row>
    <row r="7" spans="1:30" x14ac:dyDescent="0.25">
      <c r="B7" t="s">
        <v>13</v>
      </c>
      <c r="D7">
        <v>14193</v>
      </c>
      <c r="E7">
        <v>16429</v>
      </c>
      <c r="F7">
        <v>17007</v>
      </c>
      <c r="G7">
        <v>17670</v>
      </c>
      <c r="H7">
        <v>18112</v>
      </c>
      <c r="I7">
        <v>18200</v>
      </c>
      <c r="L7">
        <f>SUM(D$2:D7)</f>
        <v>78792</v>
      </c>
      <c r="M7">
        <f>SUM(E$2:E7)</f>
        <v>96390</v>
      </c>
      <c r="N7">
        <f>SUM(F$2:F7)</f>
        <v>98635</v>
      </c>
      <c r="O7">
        <f>SUM(G$2:G7)</f>
        <v>103075</v>
      </c>
      <c r="P7">
        <f>SUM(H$2:H7)</f>
        <v>104041</v>
      </c>
      <c r="Q7">
        <f>SUM(I$2:I7)</f>
        <v>102317</v>
      </c>
      <c r="R7">
        <f t="shared" si="1"/>
        <v>102317</v>
      </c>
      <c r="T7" t="s">
        <v>13</v>
      </c>
      <c r="V7">
        <f t="shared" si="0"/>
        <v>-23525</v>
      </c>
      <c r="W7">
        <f t="shared" si="0"/>
        <v>-5927</v>
      </c>
      <c r="X7">
        <f t="shared" si="0"/>
        <v>-3682</v>
      </c>
      <c r="Y7">
        <f t="shared" si="0"/>
        <v>758</v>
      </c>
      <c r="Z7">
        <f t="shared" si="0"/>
        <v>1724</v>
      </c>
      <c r="AA7">
        <f t="shared" si="0"/>
        <v>0</v>
      </c>
      <c r="AC7">
        <f t="shared" si="2"/>
        <v>17670</v>
      </c>
      <c r="AD7">
        <f t="shared" si="3"/>
        <v>17891</v>
      </c>
    </row>
    <row r="8" spans="1:30" x14ac:dyDescent="0.25">
      <c r="B8" t="s">
        <v>14</v>
      </c>
      <c r="D8">
        <v>15214</v>
      </c>
      <c r="E8">
        <v>17514</v>
      </c>
      <c r="F8">
        <v>18514</v>
      </c>
      <c r="G8">
        <v>20278</v>
      </c>
      <c r="H8">
        <v>20116</v>
      </c>
      <c r="I8">
        <v>20011</v>
      </c>
      <c r="L8">
        <f>SUM(D$2:D8)</f>
        <v>94006</v>
      </c>
      <c r="M8">
        <f>SUM(E$2:E8)</f>
        <v>113904</v>
      </c>
      <c r="N8">
        <f>SUM(F$2:F8)</f>
        <v>117149</v>
      </c>
      <c r="O8">
        <f>SUM(G$2:G8)</f>
        <v>123353</v>
      </c>
      <c r="P8">
        <f>SUM(H$2:H8)</f>
        <v>124157</v>
      </c>
      <c r="Q8">
        <f>SUM(I$2:I8)</f>
        <v>122328</v>
      </c>
      <c r="R8">
        <f t="shared" si="1"/>
        <v>122328</v>
      </c>
      <c r="T8" t="s">
        <v>14</v>
      </c>
      <c r="V8">
        <f t="shared" si="0"/>
        <v>-28322</v>
      </c>
      <c r="W8">
        <f t="shared" si="0"/>
        <v>-8424</v>
      </c>
      <c r="X8">
        <f t="shared" si="0"/>
        <v>-5179</v>
      </c>
      <c r="Y8">
        <f t="shared" si="0"/>
        <v>1025</v>
      </c>
      <c r="Z8">
        <f t="shared" si="0"/>
        <v>1829</v>
      </c>
      <c r="AA8">
        <f t="shared" si="0"/>
        <v>0</v>
      </c>
      <c r="AC8">
        <f t="shared" si="2"/>
        <v>20011</v>
      </c>
      <c r="AD8">
        <f t="shared" si="3"/>
        <v>20063.5</v>
      </c>
    </row>
    <row r="9" spans="1:30" x14ac:dyDescent="0.25">
      <c r="B9" t="s">
        <v>15</v>
      </c>
      <c r="D9">
        <v>18148</v>
      </c>
      <c r="E9">
        <v>17129</v>
      </c>
      <c r="F9">
        <v>17324</v>
      </c>
      <c r="G9">
        <v>19166</v>
      </c>
      <c r="H9">
        <v>18772</v>
      </c>
      <c r="I9">
        <v>19620</v>
      </c>
      <c r="L9">
        <f>SUM(D$2:D9)</f>
        <v>112154</v>
      </c>
      <c r="M9">
        <f>SUM(E$2:E9)</f>
        <v>131033</v>
      </c>
      <c r="N9">
        <f>SUM(F$2:F9)</f>
        <v>134473</v>
      </c>
      <c r="O9">
        <f>SUM(G$2:G9)</f>
        <v>142519</v>
      </c>
      <c r="P9">
        <f>SUM(H$2:H9)</f>
        <v>142929</v>
      </c>
      <c r="Q9">
        <f>SUM(I$2:I9)</f>
        <v>141948</v>
      </c>
      <c r="R9">
        <f t="shared" si="1"/>
        <v>141948</v>
      </c>
      <c r="T9" t="s">
        <v>15</v>
      </c>
      <c r="V9">
        <f t="shared" si="0"/>
        <v>-29794</v>
      </c>
      <c r="W9">
        <f t="shared" si="0"/>
        <v>-10915</v>
      </c>
      <c r="X9">
        <f t="shared" si="0"/>
        <v>-7475</v>
      </c>
      <c r="Y9">
        <f t="shared" si="0"/>
        <v>571</v>
      </c>
      <c r="Z9">
        <f t="shared" si="0"/>
        <v>981</v>
      </c>
      <c r="AA9">
        <f t="shared" si="0"/>
        <v>0</v>
      </c>
      <c r="AC9">
        <f t="shared" si="2"/>
        <v>18772</v>
      </c>
      <c r="AD9">
        <f t="shared" si="3"/>
        <v>18969</v>
      </c>
    </row>
    <row r="10" spans="1:30" x14ac:dyDescent="0.25">
      <c r="B10" t="s">
        <v>16</v>
      </c>
      <c r="D10">
        <v>17460</v>
      </c>
      <c r="E10">
        <v>17923</v>
      </c>
      <c r="F10">
        <v>18718</v>
      </c>
      <c r="G10">
        <v>19584</v>
      </c>
      <c r="H10">
        <v>19575</v>
      </c>
      <c r="I10">
        <v>19956</v>
      </c>
      <c r="L10">
        <f>SUM(D$2:D10)</f>
        <v>129614</v>
      </c>
      <c r="M10">
        <f>SUM(E$2:E10)</f>
        <v>148956</v>
      </c>
      <c r="N10">
        <f>SUM(F$2:F10)</f>
        <v>153191</v>
      </c>
      <c r="O10">
        <f>SUM(G$2:G10)</f>
        <v>162103</v>
      </c>
      <c r="P10">
        <f>SUM(H$2:H10)</f>
        <v>162504</v>
      </c>
      <c r="Q10">
        <f>SUM(I$2:I10)</f>
        <v>161904</v>
      </c>
      <c r="R10">
        <f t="shared" si="1"/>
        <v>161904</v>
      </c>
      <c r="T10" t="s">
        <v>16</v>
      </c>
      <c r="V10">
        <f t="shared" si="0"/>
        <v>-32290</v>
      </c>
      <c r="W10">
        <f t="shared" si="0"/>
        <v>-12948</v>
      </c>
      <c r="X10">
        <f t="shared" si="0"/>
        <v>-8713</v>
      </c>
      <c r="Y10">
        <f t="shared" si="0"/>
        <v>199</v>
      </c>
      <c r="Z10">
        <f t="shared" si="0"/>
        <v>600</v>
      </c>
      <c r="AA10">
        <f t="shared" si="0"/>
        <v>0</v>
      </c>
      <c r="AC10">
        <f t="shared" si="2"/>
        <v>19575</v>
      </c>
      <c r="AD10">
        <f t="shared" si="3"/>
        <v>19579.5</v>
      </c>
    </row>
    <row r="11" spans="1:30" x14ac:dyDescent="0.25">
      <c r="B11" t="s">
        <v>17</v>
      </c>
      <c r="D11">
        <v>15135</v>
      </c>
      <c r="E11">
        <v>16607</v>
      </c>
      <c r="F11">
        <v>17603</v>
      </c>
      <c r="G11">
        <v>18781</v>
      </c>
      <c r="H11">
        <v>18688</v>
      </c>
      <c r="I11">
        <v>18565</v>
      </c>
      <c r="L11">
        <f>SUM(D$2:D11)</f>
        <v>144749</v>
      </c>
      <c r="M11">
        <f>SUM(E$2:E11)</f>
        <v>165563</v>
      </c>
      <c r="N11">
        <f>SUM(F$2:F11)</f>
        <v>170794</v>
      </c>
      <c r="O11">
        <f>SUM(G$2:G11)</f>
        <v>180884</v>
      </c>
      <c r="P11">
        <f>SUM(H$2:H11)</f>
        <v>181192</v>
      </c>
      <c r="Q11">
        <f>SUM(I$2:I11)</f>
        <v>180469</v>
      </c>
      <c r="R11">
        <f t="shared" si="1"/>
        <v>180469</v>
      </c>
      <c r="T11" t="s">
        <v>17</v>
      </c>
      <c r="V11">
        <f t="shared" si="0"/>
        <v>-35720</v>
      </c>
      <c r="W11">
        <f t="shared" si="0"/>
        <v>-14906</v>
      </c>
      <c r="X11">
        <f t="shared" si="0"/>
        <v>-9675</v>
      </c>
      <c r="Y11">
        <f t="shared" si="0"/>
        <v>415</v>
      </c>
      <c r="Z11">
        <f t="shared" si="0"/>
        <v>723</v>
      </c>
      <c r="AA11">
        <f t="shared" si="0"/>
        <v>0</v>
      </c>
      <c r="AC11">
        <f t="shared" si="2"/>
        <v>18565</v>
      </c>
      <c r="AD11">
        <f t="shared" si="3"/>
        <v>18626.5</v>
      </c>
    </row>
    <row r="12" spans="1:30" x14ac:dyDescent="0.25">
      <c r="B12" t="s">
        <v>18</v>
      </c>
      <c r="D12">
        <v>13205</v>
      </c>
      <c r="E12">
        <v>15664</v>
      </c>
      <c r="F12">
        <v>15754</v>
      </c>
      <c r="G12">
        <v>17206</v>
      </c>
      <c r="H12">
        <v>16510</v>
      </c>
      <c r="I12">
        <v>17357</v>
      </c>
      <c r="L12">
        <f>SUM(D$2:D12)</f>
        <v>157954</v>
      </c>
      <c r="M12">
        <f>SUM(E$2:E12)</f>
        <v>181227</v>
      </c>
      <c r="N12">
        <f>SUM(F$2:F12)</f>
        <v>186548</v>
      </c>
      <c r="O12">
        <f>SUM(G$2:G12)</f>
        <v>198090</v>
      </c>
      <c r="P12">
        <f>SUM(H$2:H12)</f>
        <v>197702</v>
      </c>
      <c r="Q12">
        <f>SUM(I$2:I12)</f>
        <v>197826</v>
      </c>
      <c r="R12">
        <f t="shared" si="1"/>
        <v>197702</v>
      </c>
      <c r="T12" t="s">
        <v>18</v>
      </c>
      <c r="V12">
        <f t="shared" si="0"/>
        <v>-39748</v>
      </c>
      <c r="W12">
        <f t="shared" si="0"/>
        <v>-16475</v>
      </c>
      <c r="X12">
        <f t="shared" si="0"/>
        <v>-11154</v>
      </c>
      <c r="Y12">
        <f t="shared" si="0"/>
        <v>388</v>
      </c>
      <c r="Z12">
        <f t="shared" si="0"/>
        <v>0</v>
      </c>
      <c r="AA12">
        <f t="shared" si="0"/>
        <v>124</v>
      </c>
      <c r="AC12">
        <f t="shared" si="2"/>
        <v>16510</v>
      </c>
      <c r="AD12">
        <f t="shared" si="3"/>
        <v>16858</v>
      </c>
    </row>
    <row r="13" spans="1:30" x14ac:dyDescent="0.25">
      <c r="B13" t="s">
        <v>19</v>
      </c>
      <c r="D13">
        <v>13230</v>
      </c>
      <c r="E13">
        <v>15631</v>
      </c>
      <c r="F13">
        <v>15301</v>
      </c>
      <c r="G13">
        <v>17377</v>
      </c>
      <c r="H13">
        <v>16912</v>
      </c>
      <c r="I13">
        <v>17102</v>
      </c>
      <c r="L13">
        <f>SUM(D$2:D13)</f>
        <v>171184</v>
      </c>
      <c r="M13">
        <f>SUM(E$2:E13)</f>
        <v>196858</v>
      </c>
      <c r="N13">
        <f>SUM(F$2:F13)</f>
        <v>201849</v>
      </c>
      <c r="O13">
        <f>SUM(G$2:G13)</f>
        <v>215467</v>
      </c>
      <c r="P13">
        <f>SUM(H$2:H13)</f>
        <v>214614</v>
      </c>
      <c r="Q13">
        <f>SUM(I$2:I13)</f>
        <v>214928</v>
      </c>
      <c r="R13">
        <f t="shared" si="1"/>
        <v>214614</v>
      </c>
      <c r="T13" t="s">
        <v>19</v>
      </c>
      <c r="V13">
        <f t="shared" si="0"/>
        <v>-43430</v>
      </c>
      <c r="W13">
        <f t="shared" si="0"/>
        <v>-17756</v>
      </c>
      <c r="X13">
        <f t="shared" si="0"/>
        <v>-12765</v>
      </c>
      <c r="Y13">
        <f t="shared" si="0"/>
        <v>853</v>
      </c>
      <c r="Z13">
        <f t="shared" si="0"/>
        <v>0</v>
      </c>
      <c r="AA13">
        <f t="shared" si="0"/>
        <v>314</v>
      </c>
      <c r="AC13">
        <f t="shared" si="2"/>
        <v>16912</v>
      </c>
      <c r="AD13">
        <f t="shared" si="3"/>
        <v>17007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24236</v>
      </c>
      <c r="D17">
        <v>26315</v>
      </c>
      <c r="E17">
        <v>29850</v>
      </c>
      <c r="F17">
        <v>24097</v>
      </c>
      <c r="G17">
        <v>27480</v>
      </c>
      <c r="H17">
        <v>24094</v>
      </c>
      <c r="I17">
        <v>29491</v>
      </c>
      <c r="K17">
        <f>SUM(C$17:C17)</f>
        <v>24236</v>
      </c>
      <c r="L17">
        <f>SUM(D$17:D17)</f>
        <v>26315</v>
      </c>
      <c r="M17">
        <f>SUM(E$17:E17)</f>
        <v>29850</v>
      </c>
      <c r="N17">
        <f>SUM(F$17:F17)</f>
        <v>24097</v>
      </c>
      <c r="O17">
        <f>SUM(G$17:G17)</f>
        <v>27480</v>
      </c>
      <c r="P17">
        <f>SUM(H$17:H17)</f>
        <v>24094</v>
      </c>
      <c r="Q17">
        <f>SUM(I$17:I17)</f>
        <v>29491</v>
      </c>
      <c r="R17">
        <f t="shared" ref="R17:R28" si="4">MEDIAN(M17:Q17)</f>
        <v>27480</v>
      </c>
      <c r="T17" t="s">
        <v>8</v>
      </c>
      <c r="U17">
        <f t="shared" ref="U17:AA28" si="5">K17-$R17</f>
        <v>-3244</v>
      </c>
      <c r="V17">
        <f t="shared" si="5"/>
        <v>-1165</v>
      </c>
      <c r="W17">
        <f t="shared" si="5"/>
        <v>2370</v>
      </c>
      <c r="X17">
        <f t="shared" si="5"/>
        <v>-3383</v>
      </c>
      <c r="Y17">
        <f t="shared" si="5"/>
        <v>0</v>
      </c>
      <c r="Z17">
        <f t="shared" si="5"/>
        <v>-3386</v>
      </c>
      <c r="AA17">
        <f t="shared" si="5"/>
        <v>2011</v>
      </c>
    </row>
    <row r="18" spans="2:27" x14ac:dyDescent="0.25">
      <c r="B18" t="s">
        <v>9</v>
      </c>
      <c r="C18">
        <v>20188</v>
      </c>
      <c r="D18">
        <v>29505</v>
      </c>
      <c r="E18">
        <v>24213</v>
      </c>
      <c r="F18">
        <v>22216</v>
      </c>
      <c r="G18">
        <v>22453</v>
      </c>
      <c r="H18">
        <v>23315</v>
      </c>
      <c r="I18">
        <v>23017</v>
      </c>
      <c r="K18">
        <f>SUM(C$17:C18)</f>
        <v>44424</v>
      </c>
      <c r="L18">
        <f>SUM(D$17:D18)</f>
        <v>55820</v>
      </c>
      <c r="M18">
        <f>SUM(E$17:E18)</f>
        <v>54063</v>
      </c>
      <c r="N18">
        <f>SUM(F$17:F18)</f>
        <v>46313</v>
      </c>
      <c r="O18">
        <f>SUM(G$17:G18)</f>
        <v>49933</v>
      </c>
      <c r="P18">
        <f>SUM(H$17:H18)</f>
        <v>47409</v>
      </c>
      <c r="Q18">
        <f>SUM(I$17:I18)</f>
        <v>52508</v>
      </c>
      <c r="R18">
        <f t="shared" si="4"/>
        <v>49933</v>
      </c>
      <c r="T18" t="s">
        <v>9</v>
      </c>
      <c r="U18">
        <f t="shared" si="5"/>
        <v>-5509</v>
      </c>
      <c r="V18">
        <f t="shared" si="5"/>
        <v>5887</v>
      </c>
      <c r="W18">
        <f t="shared" si="5"/>
        <v>4130</v>
      </c>
      <c r="X18">
        <f t="shared" si="5"/>
        <v>-3620</v>
      </c>
      <c r="Y18">
        <f t="shared" si="5"/>
        <v>0</v>
      </c>
      <c r="Z18">
        <f t="shared" si="5"/>
        <v>-2524</v>
      </c>
      <c r="AA18">
        <f t="shared" si="5"/>
        <v>2575</v>
      </c>
    </row>
    <row r="19" spans="2:27" x14ac:dyDescent="0.25">
      <c r="B19" t="s">
        <v>10</v>
      </c>
      <c r="C19">
        <v>21391</v>
      </c>
      <c r="D19">
        <v>26214</v>
      </c>
      <c r="E19">
        <v>29707</v>
      </c>
      <c r="F19">
        <v>22939</v>
      </c>
      <c r="G19">
        <v>23754</v>
      </c>
      <c r="H19">
        <v>25620</v>
      </c>
      <c r="I19">
        <v>22652</v>
      </c>
      <c r="K19">
        <f>SUM(C$17:C19)</f>
        <v>65815</v>
      </c>
      <c r="L19">
        <f>SUM(D$17:D19)</f>
        <v>82034</v>
      </c>
      <c r="M19">
        <f>SUM(E$17:E19)</f>
        <v>83770</v>
      </c>
      <c r="N19">
        <f>SUM(F$17:F19)</f>
        <v>69252</v>
      </c>
      <c r="O19">
        <f>SUM(G$17:G19)</f>
        <v>73687</v>
      </c>
      <c r="P19">
        <f>SUM(H$17:H19)</f>
        <v>73029</v>
      </c>
      <c r="Q19">
        <f>SUM(I$17:I19)</f>
        <v>75160</v>
      </c>
      <c r="R19">
        <f t="shared" si="4"/>
        <v>73687</v>
      </c>
      <c r="T19" t="s">
        <v>10</v>
      </c>
      <c r="U19">
        <f t="shared" si="5"/>
        <v>-7872</v>
      </c>
      <c r="V19">
        <f t="shared" si="5"/>
        <v>8347</v>
      </c>
      <c r="W19">
        <f t="shared" si="5"/>
        <v>10083</v>
      </c>
      <c r="X19">
        <f t="shared" si="5"/>
        <v>-4435</v>
      </c>
      <c r="Y19">
        <f t="shared" si="5"/>
        <v>0</v>
      </c>
      <c r="Z19">
        <f t="shared" si="5"/>
        <v>-658</v>
      </c>
      <c r="AA19">
        <f t="shared" si="5"/>
        <v>1473</v>
      </c>
    </row>
    <row r="20" spans="2:27" x14ac:dyDescent="0.25">
      <c r="B20" t="s">
        <v>11</v>
      </c>
      <c r="D20">
        <v>22155</v>
      </c>
      <c r="E20">
        <v>29962</v>
      </c>
      <c r="F20">
        <v>21980</v>
      </c>
      <c r="G20">
        <v>21429</v>
      </c>
      <c r="H20">
        <v>21791</v>
      </c>
      <c r="I20">
        <v>21511</v>
      </c>
      <c r="L20">
        <f>SUM(D$17:D20)</f>
        <v>104189</v>
      </c>
      <c r="M20">
        <f>SUM(E$17:E20)</f>
        <v>113732</v>
      </c>
      <c r="N20">
        <f>SUM(F$17:F20)</f>
        <v>91232</v>
      </c>
      <c r="O20">
        <f>SUM(G$17:G20)</f>
        <v>95116</v>
      </c>
      <c r="P20">
        <f>SUM(H$17:H20)</f>
        <v>94820</v>
      </c>
      <c r="Q20">
        <f>SUM(I$17:I20)</f>
        <v>96671</v>
      </c>
      <c r="R20">
        <f t="shared" si="4"/>
        <v>95116</v>
      </c>
      <c r="T20" t="s">
        <v>11</v>
      </c>
      <c r="V20">
        <f t="shared" si="5"/>
        <v>9073</v>
      </c>
      <c r="W20">
        <f t="shared" si="5"/>
        <v>18616</v>
      </c>
      <c r="X20">
        <f t="shared" si="5"/>
        <v>-3884</v>
      </c>
      <c r="Y20">
        <f t="shared" si="5"/>
        <v>0</v>
      </c>
      <c r="Z20">
        <f t="shared" si="5"/>
        <v>-296</v>
      </c>
      <c r="AA20">
        <f t="shared" si="5"/>
        <v>1555</v>
      </c>
    </row>
    <row r="21" spans="2:27" x14ac:dyDescent="0.25">
      <c r="B21" t="s">
        <v>12</v>
      </c>
      <c r="D21">
        <v>20807</v>
      </c>
      <c r="E21">
        <v>24363</v>
      </c>
      <c r="F21">
        <v>21051</v>
      </c>
      <c r="G21">
        <v>21351</v>
      </c>
      <c r="H21">
        <v>20795</v>
      </c>
      <c r="I21">
        <v>20586</v>
      </c>
      <c r="L21">
        <f>SUM(D$17:D21)</f>
        <v>124996</v>
      </c>
      <c r="M21">
        <f>SUM(E$17:E21)</f>
        <v>138095</v>
      </c>
      <c r="N21">
        <f>SUM(F$17:F21)</f>
        <v>112283</v>
      </c>
      <c r="O21">
        <f>SUM(G$17:G21)</f>
        <v>116467</v>
      </c>
      <c r="P21">
        <f>SUM(H$17:H21)</f>
        <v>115615</v>
      </c>
      <c r="Q21">
        <f>SUM(I$17:I21)</f>
        <v>117257</v>
      </c>
      <c r="R21">
        <f t="shared" si="4"/>
        <v>116467</v>
      </c>
      <c r="T21" t="s">
        <v>12</v>
      </c>
      <c r="V21">
        <f t="shared" si="5"/>
        <v>8529</v>
      </c>
      <c r="W21">
        <f t="shared" si="5"/>
        <v>21628</v>
      </c>
      <c r="X21">
        <f t="shared" si="5"/>
        <v>-4184</v>
      </c>
      <c r="Y21">
        <f t="shared" si="5"/>
        <v>0</v>
      </c>
      <c r="Z21">
        <f t="shared" si="5"/>
        <v>-852</v>
      </c>
      <c r="AA21">
        <f t="shared" si="5"/>
        <v>790</v>
      </c>
    </row>
    <row r="22" spans="2:27" x14ac:dyDescent="0.25">
      <c r="B22" t="s">
        <v>13</v>
      </c>
      <c r="D22">
        <v>18579</v>
      </c>
      <c r="E22">
        <v>21537</v>
      </c>
      <c r="F22">
        <v>21067</v>
      </c>
      <c r="G22">
        <v>20645</v>
      </c>
      <c r="H22">
        <v>19422</v>
      </c>
      <c r="I22">
        <v>20071</v>
      </c>
      <c r="L22">
        <f>SUM(D$17:D22)</f>
        <v>143575</v>
      </c>
      <c r="M22">
        <f>SUM(E$17:E22)</f>
        <v>159632</v>
      </c>
      <c r="N22">
        <f>SUM(F$17:F22)</f>
        <v>133350</v>
      </c>
      <c r="O22">
        <f>SUM(G$17:G22)</f>
        <v>137112</v>
      </c>
      <c r="P22">
        <f>SUM(H$17:H22)</f>
        <v>135037</v>
      </c>
      <c r="Q22">
        <f>SUM(I$17:I22)</f>
        <v>137328</v>
      </c>
      <c r="R22">
        <f t="shared" si="4"/>
        <v>137112</v>
      </c>
      <c r="T22" t="s">
        <v>13</v>
      </c>
      <c r="V22">
        <f t="shared" si="5"/>
        <v>6463</v>
      </c>
      <c r="W22">
        <f t="shared" si="5"/>
        <v>22520</v>
      </c>
      <c r="X22">
        <f t="shared" si="5"/>
        <v>-3762</v>
      </c>
      <c r="Y22">
        <f t="shared" si="5"/>
        <v>0</v>
      </c>
      <c r="Z22">
        <f t="shared" si="5"/>
        <v>-2075</v>
      </c>
      <c r="AA22">
        <f t="shared" si="5"/>
        <v>216</v>
      </c>
    </row>
    <row r="23" spans="2:27" x14ac:dyDescent="0.25">
      <c r="B23" t="s">
        <v>14</v>
      </c>
      <c r="D23">
        <v>20187</v>
      </c>
      <c r="E23">
        <v>21127</v>
      </c>
      <c r="F23">
        <v>22480</v>
      </c>
      <c r="G23">
        <v>20430</v>
      </c>
      <c r="H23">
        <v>20390</v>
      </c>
      <c r="I23">
        <v>19863</v>
      </c>
      <c r="L23">
        <f>SUM(D$17:D23)</f>
        <v>163762</v>
      </c>
      <c r="M23">
        <f>SUM(E$17:E23)</f>
        <v>180759</v>
      </c>
      <c r="N23">
        <f>SUM(F$17:F23)</f>
        <v>155830</v>
      </c>
      <c r="O23">
        <f>SUM(G$17:G23)</f>
        <v>157542</v>
      </c>
      <c r="P23">
        <f>SUM(H$17:H23)</f>
        <v>155427</v>
      </c>
      <c r="Q23">
        <f>SUM(I$17:I23)</f>
        <v>157191</v>
      </c>
      <c r="R23">
        <f t="shared" si="4"/>
        <v>157191</v>
      </c>
      <c r="T23" t="s">
        <v>14</v>
      </c>
      <c r="V23">
        <f t="shared" si="5"/>
        <v>6571</v>
      </c>
      <c r="W23">
        <f t="shared" si="5"/>
        <v>23568</v>
      </c>
      <c r="X23">
        <f t="shared" si="5"/>
        <v>-1361</v>
      </c>
      <c r="Y23">
        <f t="shared" si="5"/>
        <v>351</v>
      </c>
      <c r="Z23">
        <f t="shared" si="5"/>
        <v>-1764</v>
      </c>
      <c r="AA23">
        <f t="shared" si="5"/>
        <v>0</v>
      </c>
    </row>
    <row r="24" spans="2:27" x14ac:dyDescent="0.25">
      <c r="B24" t="s">
        <v>15</v>
      </c>
      <c r="D24">
        <v>23144</v>
      </c>
      <c r="E24">
        <v>20736</v>
      </c>
      <c r="F24">
        <v>23350</v>
      </c>
      <c r="G24">
        <v>20018</v>
      </c>
      <c r="H24">
        <v>20574</v>
      </c>
      <c r="I24">
        <v>20508</v>
      </c>
      <c r="L24">
        <f>SUM(D$17:D24)</f>
        <v>186906</v>
      </c>
      <c r="M24">
        <f>SUM(E$17:E24)</f>
        <v>201495</v>
      </c>
      <c r="N24">
        <f>SUM(F$17:F24)</f>
        <v>179180</v>
      </c>
      <c r="O24">
        <f>SUM(G$17:G24)</f>
        <v>177560</v>
      </c>
      <c r="P24">
        <f>SUM(H$17:H24)</f>
        <v>176001</v>
      </c>
      <c r="Q24">
        <f>SUM(I$17:I24)</f>
        <v>177699</v>
      </c>
      <c r="R24">
        <f t="shared" si="4"/>
        <v>177699</v>
      </c>
      <c r="T24" t="s">
        <v>15</v>
      </c>
      <c r="V24">
        <f t="shared" si="5"/>
        <v>9207</v>
      </c>
      <c r="W24">
        <f t="shared" si="5"/>
        <v>23796</v>
      </c>
      <c r="X24">
        <f t="shared" si="5"/>
        <v>1481</v>
      </c>
      <c r="Y24">
        <f t="shared" si="5"/>
        <v>-139</v>
      </c>
      <c r="Z24">
        <f t="shared" si="5"/>
        <v>-1698</v>
      </c>
      <c r="AA24">
        <f t="shared" si="5"/>
        <v>0</v>
      </c>
    </row>
    <row r="25" spans="2:27" x14ac:dyDescent="0.25">
      <c r="B25" t="s">
        <v>16</v>
      </c>
      <c r="D25">
        <v>19774</v>
      </c>
      <c r="E25">
        <v>25256</v>
      </c>
      <c r="F25">
        <v>21842</v>
      </c>
      <c r="G25">
        <v>19111</v>
      </c>
      <c r="H25">
        <v>19428</v>
      </c>
      <c r="I25">
        <v>18734</v>
      </c>
      <c r="L25">
        <f>SUM(D$17:D25)</f>
        <v>206680</v>
      </c>
      <c r="M25">
        <f>SUM(E$17:E25)</f>
        <v>226751</v>
      </c>
      <c r="N25">
        <f>SUM(F$17:F25)</f>
        <v>201022</v>
      </c>
      <c r="O25">
        <f>SUM(G$17:G25)</f>
        <v>196671</v>
      </c>
      <c r="P25">
        <f>SUM(H$17:H25)</f>
        <v>195429</v>
      </c>
      <c r="Q25">
        <f>SUM(I$17:I25)</f>
        <v>196433</v>
      </c>
      <c r="R25">
        <f t="shared" si="4"/>
        <v>196671</v>
      </c>
      <c r="T25" t="s">
        <v>16</v>
      </c>
      <c r="V25">
        <f t="shared" si="5"/>
        <v>10009</v>
      </c>
      <c r="W25">
        <f t="shared" si="5"/>
        <v>30080</v>
      </c>
      <c r="X25">
        <f t="shared" si="5"/>
        <v>4351</v>
      </c>
      <c r="Y25">
        <f t="shared" si="5"/>
        <v>0</v>
      </c>
      <c r="Z25">
        <f t="shared" si="5"/>
        <v>-1242</v>
      </c>
      <c r="AA25">
        <f t="shared" si="5"/>
        <v>-238</v>
      </c>
    </row>
    <row r="26" spans="2:27" x14ac:dyDescent="0.25">
      <c r="B26" t="s">
        <v>17</v>
      </c>
      <c r="D26">
        <v>21495</v>
      </c>
      <c r="E26">
        <v>46715</v>
      </c>
      <c r="F26">
        <v>27689</v>
      </c>
      <c r="G26">
        <v>21266</v>
      </c>
      <c r="H26">
        <v>23058</v>
      </c>
      <c r="I26">
        <v>21913</v>
      </c>
      <c r="L26">
        <f>SUM(D$17:D26)</f>
        <v>228175</v>
      </c>
      <c r="M26">
        <f>SUM(E$17:E26)</f>
        <v>273466</v>
      </c>
      <c r="N26">
        <f>SUM(F$17:F26)</f>
        <v>228711</v>
      </c>
      <c r="O26">
        <f>SUM(G$17:G26)</f>
        <v>217937</v>
      </c>
      <c r="P26">
        <f>SUM(H$17:H26)</f>
        <v>218487</v>
      </c>
      <c r="Q26">
        <f>SUM(I$17:I26)</f>
        <v>218346</v>
      </c>
      <c r="R26">
        <f t="shared" si="4"/>
        <v>218487</v>
      </c>
      <c r="T26" t="s">
        <v>17</v>
      </c>
      <c r="V26">
        <f t="shared" si="5"/>
        <v>9688</v>
      </c>
      <c r="W26">
        <f t="shared" si="5"/>
        <v>54979</v>
      </c>
      <c r="X26">
        <f t="shared" si="5"/>
        <v>10224</v>
      </c>
      <c r="Y26">
        <f t="shared" si="5"/>
        <v>-550</v>
      </c>
      <c r="Z26">
        <f t="shared" si="5"/>
        <v>0</v>
      </c>
      <c r="AA26">
        <f t="shared" si="5"/>
        <v>-141</v>
      </c>
    </row>
    <row r="27" spans="2:27" x14ac:dyDescent="0.25">
      <c r="B27" t="s">
        <v>18</v>
      </c>
      <c r="D27">
        <v>20344</v>
      </c>
      <c r="E27">
        <v>36434</v>
      </c>
      <c r="F27">
        <v>35131</v>
      </c>
      <c r="G27">
        <v>20731</v>
      </c>
      <c r="H27">
        <v>22167</v>
      </c>
      <c r="I27">
        <v>21532</v>
      </c>
      <c r="L27">
        <f>SUM(D$17:D27)</f>
        <v>248519</v>
      </c>
      <c r="M27">
        <f>SUM(E$17:E27)</f>
        <v>309900</v>
      </c>
      <c r="N27">
        <f>SUM(F$17:F27)</f>
        <v>263842</v>
      </c>
      <c r="O27">
        <f>SUM(G$17:G27)</f>
        <v>238668</v>
      </c>
      <c r="P27">
        <f>SUM(H$17:H27)</f>
        <v>240654</v>
      </c>
      <c r="Q27">
        <f>SUM(I$17:I27)</f>
        <v>239878</v>
      </c>
      <c r="R27">
        <f t="shared" si="4"/>
        <v>240654</v>
      </c>
      <c r="T27" t="s">
        <v>18</v>
      </c>
      <c r="V27">
        <f t="shared" si="5"/>
        <v>7865</v>
      </c>
      <c r="W27">
        <f t="shared" si="5"/>
        <v>69246</v>
      </c>
      <c r="X27">
        <f t="shared" si="5"/>
        <v>23188</v>
      </c>
      <c r="Y27">
        <f t="shared" si="5"/>
        <v>-1986</v>
      </c>
      <c r="Z27">
        <f t="shared" si="5"/>
        <v>0</v>
      </c>
      <c r="AA27">
        <f t="shared" si="5"/>
        <v>-776</v>
      </c>
    </row>
    <row r="28" spans="2:27" x14ac:dyDescent="0.25">
      <c r="B28" t="s">
        <v>19</v>
      </c>
      <c r="D28">
        <v>23704</v>
      </c>
      <c r="E28">
        <v>26163</v>
      </c>
      <c r="F28">
        <v>34809</v>
      </c>
      <c r="G28">
        <v>22777</v>
      </c>
      <c r="H28">
        <v>24840</v>
      </c>
      <c r="I28">
        <v>22933</v>
      </c>
      <c r="L28">
        <f>SUM(D$17:D28)</f>
        <v>272223</v>
      </c>
      <c r="M28">
        <f>SUM(E$17:E28)</f>
        <v>336063</v>
      </c>
      <c r="N28">
        <f>SUM(F$17:F28)</f>
        <v>298651</v>
      </c>
      <c r="O28">
        <f>SUM(G$17:G28)</f>
        <v>261445</v>
      </c>
      <c r="P28">
        <f>SUM(H$17:H28)</f>
        <v>265494</v>
      </c>
      <c r="Q28">
        <f>SUM(I$17:I28)</f>
        <v>262811</v>
      </c>
      <c r="R28">
        <f t="shared" si="4"/>
        <v>265494</v>
      </c>
      <c r="T28" t="s">
        <v>19</v>
      </c>
      <c r="V28">
        <f t="shared" si="5"/>
        <v>6729</v>
      </c>
      <c r="W28">
        <f t="shared" si="5"/>
        <v>70569</v>
      </c>
      <c r="X28">
        <f t="shared" si="5"/>
        <v>33157</v>
      </c>
      <c r="Y28">
        <f t="shared" si="5"/>
        <v>-4049</v>
      </c>
      <c r="Z28">
        <f t="shared" si="5"/>
        <v>0</v>
      </c>
      <c r="AA28">
        <f t="shared" si="5"/>
        <v>-2683</v>
      </c>
    </row>
    <row r="31" spans="2:27" x14ac:dyDescent="0.25">
      <c r="B31" s="3" t="s">
        <v>83</v>
      </c>
      <c r="C31" s="3"/>
    </row>
  </sheetData>
  <hyperlinks>
    <hyperlink ref="A1" location="home!A1" display="home" xr:uid="{93D75C4D-8FDF-419A-83A7-F8BD5B409305}"/>
    <hyperlink ref="B31" r:id="rId1" xr:uid="{CEEE3D6D-6714-4D81-894C-5AD3BCB2941C}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CCFF-72F4-4367-8A3D-6DFC55E94DEA}">
  <dimension ref="A1:AD32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1359</v>
      </c>
      <c r="D2">
        <v>1461</v>
      </c>
      <c r="E2">
        <v>1554</v>
      </c>
      <c r="F2">
        <v>1576</v>
      </c>
      <c r="G2">
        <v>1656</v>
      </c>
      <c r="H2">
        <v>1628</v>
      </c>
      <c r="I2">
        <v>1626</v>
      </c>
      <c r="K2">
        <f>SUM(C$2:C2)</f>
        <v>1359</v>
      </c>
      <c r="L2">
        <f>SUM(D$2:D2)</f>
        <v>1461</v>
      </c>
      <c r="M2">
        <f>SUM(E$2:E2)</f>
        <v>1554</v>
      </c>
      <c r="N2">
        <f>SUM(F$2:F2)</f>
        <v>1576</v>
      </c>
      <c r="O2">
        <f>SUM(G$2:G2)</f>
        <v>1656</v>
      </c>
      <c r="P2">
        <f>SUM(H$2:H2)</f>
        <v>1628</v>
      </c>
      <c r="Q2">
        <f>SUM(I$2:I2)</f>
        <v>1626</v>
      </c>
      <c r="R2">
        <f>MEDIAN(M2:Q2)</f>
        <v>1626</v>
      </c>
      <c r="T2" t="s">
        <v>8</v>
      </c>
      <c r="U2">
        <f t="shared" ref="U2:AA13" si="0">K2-$R2</f>
        <v>-267</v>
      </c>
      <c r="V2">
        <f t="shared" si="0"/>
        <v>-165</v>
      </c>
      <c r="W2">
        <f t="shared" si="0"/>
        <v>-72</v>
      </c>
      <c r="X2">
        <f t="shared" si="0"/>
        <v>-50</v>
      </c>
      <c r="Y2">
        <f t="shared" si="0"/>
        <v>30</v>
      </c>
      <c r="Z2">
        <f t="shared" si="0"/>
        <v>2</v>
      </c>
      <c r="AA2">
        <f t="shared" si="0"/>
        <v>0</v>
      </c>
      <c r="AC2">
        <f>MEDIAN($E2:$I2)</f>
        <v>1626</v>
      </c>
      <c r="AD2">
        <f>MEDIAN(F2:I2)</f>
        <v>1627</v>
      </c>
    </row>
    <row r="3" spans="1:30" x14ac:dyDescent="0.25">
      <c r="B3" t="s">
        <v>9</v>
      </c>
      <c r="C3">
        <v>1329</v>
      </c>
      <c r="D3">
        <v>1273</v>
      </c>
      <c r="E3">
        <v>1355</v>
      </c>
      <c r="F3">
        <v>1350</v>
      </c>
      <c r="G3">
        <v>1325</v>
      </c>
      <c r="H3">
        <v>1464</v>
      </c>
      <c r="I3">
        <v>1503</v>
      </c>
      <c r="K3">
        <f>SUM(C$2:C3)</f>
        <v>2688</v>
      </c>
      <c r="L3">
        <f>SUM(D$2:D3)</f>
        <v>2734</v>
      </c>
      <c r="M3">
        <f>SUM(E$2:E3)</f>
        <v>2909</v>
      </c>
      <c r="N3">
        <f>SUM(F$2:F3)</f>
        <v>2926</v>
      </c>
      <c r="O3">
        <f>SUM(G$2:G3)</f>
        <v>2981</v>
      </c>
      <c r="P3">
        <f>SUM(H$2:H3)</f>
        <v>3092</v>
      </c>
      <c r="Q3">
        <f>SUM(I$2:I3)</f>
        <v>3129</v>
      </c>
      <c r="R3">
        <f t="shared" ref="R3:R13" si="1">MEDIAN(M3:Q3)</f>
        <v>2981</v>
      </c>
      <c r="T3" t="s">
        <v>9</v>
      </c>
      <c r="U3">
        <f t="shared" si="0"/>
        <v>-293</v>
      </c>
      <c r="V3">
        <f t="shared" si="0"/>
        <v>-247</v>
      </c>
      <c r="W3">
        <f t="shared" si="0"/>
        <v>-72</v>
      </c>
      <c r="X3">
        <f t="shared" si="0"/>
        <v>-55</v>
      </c>
      <c r="Y3">
        <f t="shared" si="0"/>
        <v>0</v>
      </c>
      <c r="Z3">
        <f t="shared" si="0"/>
        <v>111</v>
      </c>
      <c r="AA3">
        <f t="shared" si="0"/>
        <v>148</v>
      </c>
      <c r="AC3">
        <f t="shared" ref="AC3:AC13" si="2">MEDIAN($E3:$I3)</f>
        <v>1355</v>
      </c>
      <c r="AD3">
        <f t="shared" ref="AD3:AD13" si="3">MEDIAN(F3:I3)</f>
        <v>1407</v>
      </c>
    </row>
    <row r="4" spans="1:30" x14ac:dyDescent="0.25">
      <c r="B4" t="s">
        <v>10</v>
      </c>
      <c r="C4">
        <v>1297</v>
      </c>
      <c r="D4">
        <v>1375</v>
      </c>
      <c r="E4">
        <v>1588</v>
      </c>
      <c r="F4">
        <v>1527</v>
      </c>
      <c r="G4">
        <v>1584</v>
      </c>
      <c r="H4">
        <v>1611</v>
      </c>
      <c r="I4">
        <v>1639</v>
      </c>
      <c r="K4">
        <f>SUM(C$2:C4)</f>
        <v>3985</v>
      </c>
      <c r="L4">
        <f>SUM(D$2:D4)</f>
        <v>4109</v>
      </c>
      <c r="M4">
        <f>SUM(E$2:E4)</f>
        <v>4497</v>
      </c>
      <c r="N4">
        <f>SUM(F$2:F4)</f>
        <v>4453</v>
      </c>
      <c r="O4">
        <f>SUM(G$2:G4)</f>
        <v>4565</v>
      </c>
      <c r="P4">
        <f>SUM(H$2:H4)</f>
        <v>4703</v>
      </c>
      <c r="Q4">
        <f>SUM(I$2:I4)</f>
        <v>4768</v>
      </c>
      <c r="R4">
        <f t="shared" si="1"/>
        <v>4565</v>
      </c>
      <c r="T4" t="s">
        <v>10</v>
      </c>
      <c r="U4">
        <f t="shared" si="0"/>
        <v>-580</v>
      </c>
      <c r="V4">
        <f t="shared" si="0"/>
        <v>-456</v>
      </c>
      <c r="W4">
        <f t="shared" si="0"/>
        <v>-68</v>
      </c>
      <c r="X4">
        <f t="shared" si="0"/>
        <v>-112</v>
      </c>
      <c r="Y4">
        <f t="shared" si="0"/>
        <v>0</v>
      </c>
      <c r="Z4">
        <f t="shared" si="0"/>
        <v>138</v>
      </c>
      <c r="AA4">
        <f t="shared" si="0"/>
        <v>203</v>
      </c>
      <c r="AC4">
        <f t="shared" si="2"/>
        <v>1588</v>
      </c>
      <c r="AD4">
        <f t="shared" si="3"/>
        <v>1597.5</v>
      </c>
    </row>
    <row r="5" spans="1:30" x14ac:dyDescent="0.25">
      <c r="B5" t="s">
        <v>11</v>
      </c>
      <c r="C5">
        <v>1268</v>
      </c>
      <c r="D5">
        <v>1283</v>
      </c>
      <c r="E5">
        <v>1505</v>
      </c>
      <c r="F5">
        <v>1480</v>
      </c>
      <c r="G5">
        <v>1545</v>
      </c>
      <c r="H5">
        <v>1525</v>
      </c>
      <c r="I5">
        <v>1628</v>
      </c>
      <c r="K5">
        <f>SUM(C$2:C5)</f>
        <v>5253</v>
      </c>
      <c r="L5">
        <f>SUM(D$2:D5)</f>
        <v>5392</v>
      </c>
      <c r="M5">
        <f>SUM(E$2:E5)</f>
        <v>6002</v>
      </c>
      <c r="N5">
        <f>SUM(F$2:F5)</f>
        <v>5933</v>
      </c>
      <c r="O5">
        <f>SUM(G$2:G5)</f>
        <v>6110</v>
      </c>
      <c r="P5">
        <f>SUM(H$2:H5)</f>
        <v>6228</v>
      </c>
      <c r="Q5">
        <f>SUM(I$2:I5)</f>
        <v>6396</v>
      </c>
      <c r="R5">
        <f t="shared" si="1"/>
        <v>6110</v>
      </c>
      <c r="T5" t="s">
        <v>11</v>
      </c>
      <c r="U5">
        <f t="shared" si="0"/>
        <v>-857</v>
      </c>
      <c r="V5">
        <f t="shared" si="0"/>
        <v>-718</v>
      </c>
      <c r="W5">
        <f t="shared" si="0"/>
        <v>-108</v>
      </c>
      <c r="X5">
        <f t="shared" si="0"/>
        <v>-177</v>
      </c>
      <c r="Y5">
        <f t="shared" si="0"/>
        <v>0</v>
      </c>
      <c r="Z5">
        <f t="shared" si="0"/>
        <v>118</v>
      </c>
      <c r="AA5">
        <f t="shared" si="0"/>
        <v>286</v>
      </c>
      <c r="AC5">
        <f t="shared" si="2"/>
        <v>1525</v>
      </c>
      <c r="AD5">
        <f t="shared" si="3"/>
        <v>1535</v>
      </c>
    </row>
    <row r="6" spans="1:30" x14ac:dyDescent="0.25">
      <c r="B6" t="s">
        <v>12</v>
      </c>
      <c r="D6">
        <v>1534</v>
      </c>
      <c r="E6">
        <v>1522</v>
      </c>
      <c r="F6">
        <v>1606</v>
      </c>
      <c r="G6">
        <v>1676</v>
      </c>
      <c r="H6">
        <v>1680</v>
      </c>
      <c r="I6">
        <v>1733</v>
      </c>
      <c r="L6">
        <f>SUM(D$2:D6)</f>
        <v>6926</v>
      </c>
      <c r="M6">
        <f>SUM(E$2:E6)</f>
        <v>7524</v>
      </c>
      <c r="N6">
        <f>SUM(F$2:F6)</f>
        <v>7539</v>
      </c>
      <c r="O6">
        <f>SUM(G$2:G6)</f>
        <v>7786</v>
      </c>
      <c r="P6">
        <f>SUM(H$2:H6)</f>
        <v>7908</v>
      </c>
      <c r="Q6">
        <f>SUM(I$2:I6)</f>
        <v>8129</v>
      </c>
      <c r="R6">
        <f t="shared" si="1"/>
        <v>7786</v>
      </c>
      <c r="T6" t="s">
        <v>12</v>
      </c>
      <c r="V6">
        <f t="shared" si="0"/>
        <v>-860</v>
      </c>
      <c r="W6">
        <f t="shared" si="0"/>
        <v>-262</v>
      </c>
      <c r="X6">
        <f t="shared" si="0"/>
        <v>-247</v>
      </c>
      <c r="Y6">
        <f t="shared" si="0"/>
        <v>0</v>
      </c>
      <c r="Z6">
        <f t="shared" si="0"/>
        <v>122</v>
      </c>
      <c r="AA6">
        <f t="shared" si="0"/>
        <v>343</v>
      </c>
      <c r="AC6">
        <f t="shared" si="2"/>
        <v>1676</v>
      </c>
      <c r="AD6">
        <f t="shared" si="3"/>
        <v>1678</v>
      </c>
    </row>
    <row r="7" spans="1:30" x14ac:dyDescent="0.25">
      <c r="B7" t="s">
        <v>13</v>
      </c>
      <c r="D7">
        <v>1478</v>
      </c>
      <c r="E7">
        <v>1544</v>
      </c>
      <c r="F7">
        <v>1606</v>
      </c>
      <c r="G7">
        <v>1635</v>
      </c>
      <c r="H7">
        <v>1680</v>
      </c>
      <c r="I7">
        <v>1751</v>
      </c>
      <c r="L7">
        <f>SUM(D$2:D7)</f>
        <v>8404</v>
      </c>
      <c r="M7">
        <f>SUM(E$2:E7)</f>
        <v>9068</v>
      </c>
      <c r="N7">
        <f>SUM(F$2:F7)</f>
        <v>9145</v>
      </c>
      <c r="O7">
        <f>SUM(G$2:G7)</f>
        <v>9421</v>
      </c>
      <c r="P7">
        <f>SUM(H$2:H7)</f>
        <v>9588</v>
      </c>
      <c r="Q7">
        <f>SUM(I$2:I7)</f>
        <v>9880</v>
      </c>
      <c r="R7">
        <f t="shared" si="1"/>
        <v>9421</v>
      </c>
      <c r="T7" t="s">
        <v>13</v>
      </c>
      <c r="V7">
        <f t="shared" si="0"/>
        <v>-1017</v>
      </c>
      <c r="W7">
        <f t="shared" si="0"/>
        <v>-353</v>
      </c>
      <c r="X7">
        <f t="shared" si="0"/>
        <v>-276</v>
      </c>
      <c r="Y7">
        <f t="shared" si="0"/>
        <v>0</v>
      </c>
      <c r="Z7">
        <f t="shared" si="0"/>
        <v>167</v>
      </c>
      <c r="AA7">
        <f t="shared" si="0"/>
        <v>459</v>
      </c>
      <c r="AC7">
        <f t="shared" si="2"/>
        <v>1635</v>
      </c>
      <c r="AD7">
        <f t="shared" si="3"/>
        <v>1657.5</v>
      </c>
    </row>
    <row r="8" spans="1:30" x14ac:dyDescent="0.25">
      <c r="B8" t="s">
        <v>14</v>
      </c>
      <c r="D8">
        <v>1635</v>
      </c>
      <c r="E8">
        <v>1767</v>
      </c>
      <c r="F8">
        <v>1707</v>
      </c>
      <c r="G8">
        <v>1788</v>
      </c>
      <c r="H8">
        <v>1811</v>
      </c>
      <c r="I8">
        <v>1884</v>
      </c>
      <c r="L8">
        <f>SUM(D$2:D8)</f>
        <v>10039</v>
      </c>
      <c r="M8">
        <f>SUM(E$2:E8)</f>
        <v>10835</v>
      </c>
      <c r="N8">
        <f>SUM(F$2:F8)</f>
        <v>10852</v>
      </c>
      <c r="O8">
        <f>SUM(G$2:G8)</f>
        <v>11209</v>
      </c>
      <c r="P8">
        <f>SUM(H$2:H8)</f>
        <v>11399</v>
      </c>
      <c r="Q8">
        <f>SUM(I$2:I8)</f>
        <v>11764</v>
      </c>
      <c r="R8">
        <f t="shared" si="1"/>
        <v>11209</v>
      </c>
      <c r="T8" t="s">
        <v>14</v>
      </c>
      <c r="V8">
        <f t="shared" si="0"/>
        <v>-1170</v>
      </c>
      <c r="W8">
        <f t="shared" si="0"/>
        <v>-374</v>
      </c>
      <c r="X8">
        <f t="shared" si="0"/>
        <v>-357</v>
      </c>
      <c r="Y8">
        <f t="shared" si="0"/>
        <v>0</v>
      </c>
      <c r="Z8">
        <f t="shared" si="0"/>
        <v>190</v>
      </c>
      <c r="AA8">
        <f t="shared" si="0"/>
        <v>555</v>
      </c>
      <c r="AC8">
        <f t="shared" si="2"/>
        <v>1788</v>
      </c>
      <c r="AD8">
        <f t="shared" si="3"/>
        <v>1799.5</v>
      </c>
    </row>
    <row r="9" spans="1:30" x14ac:dyDescent="0.25">
      <c r="B9" t="s">
        <v>15</v>
      </c>
      <c r="D9">
        <v>1559</v>
      </c>
      <c r="E9">
        <v>1815</v>
      </c>
      <c r="F9">
        <v>1737</v>
      </c>
      <c r="G9">
        <v>1731</v>
      </c>
      <c r="H9">
        <v>1774</v>
      </c>
      <c r="I9">
        <v>1893</v>
      </c>
      <c r="L9">
        <f>SUM(D$2:D9)</f>
        <v>11598</v>
      </c>
      <c r="M9">
        <f>SUM(E$2:E9)</f>
        <v>12650</v>
      </c>
      <c r="N9">
        <f>SUM(F$2:F9)</f>
        <v>12589</v>
      </c>
      <c r="O9">
        <f>SUM(G$2:G9)</f>
        <v>12940</v>
      </c>
      <c r="P9">
        <f>SUM(H$2:H9)</f>
        <v>13173</v>
      </c>
      <c r="Q9">
        <f>SUM(I$2:I9)</f>
        <v>13657</v>
      </c>
      <c r="R9">
        <f t="shared" si="1"/>
        <v>12940</v>
      </c>
      <c r="T9" t="s">
        <v>15</v>
      </c>
      <c r="V9">
        <f t="shared" si="0"/>
        <v>-1342</v>
      </c>
      <c r="W9">
        <f t="shared" si="0"/>
        <v>-290</v>
      </c>
      <c r="X9">
        <f t="shared" si="0"/>
        <v>-351</v>
      </c>
      <c r="Y9">
        <f t="shared" si="0"/>
        <v>0</v>
      </c>
      <c r="Z9">
        <f t="shared" si="0"/>
        <v>233</v>
      </c>
      <c r="AA9">
        <f t="shared" si="0"/>
        <v>717</v>
      </c>
      <c r="AC9">
        <f t="shared" si="2"/>
        <v>1774</v>
      </c>
      <c r="AD9">
        <f t="shared" si="3"/>
        <v>1755.5</v>
      </c>
    </row>
    <row r="10" spans="1:30" x14ac:dyDescent="0.25">
      <c r="B10" t="s">
        <v>16</v>
      </c>
      <c r="D10">
        <v>1561</v>
      </c>
      <c r="E10">
        <v>1679</v>
      </c>
      <c r="F10">
        <v>1697</v>
      </c>
      <c r="G10">
        <v>1685</v>
      </c>
      <c r="H10">
        <v>1690</v>
      </c>
      <c r="I10">
        <v>1765</v>
      </c>
      <c r="L10">
        <f>SUM(D$2:D10)</f>
        <v>13159</v>
      </c>
      <c r="M10">
        <f>SUM(E$2:E10)</f>
        <v>14329</v>
      </c>
      <c r="N10">
        <f>SUM(F$2:F10)</f>
        <v>14286</v>
      </c>
      <c r="O10">
        <f>SUM(G$2:G10)</f>
        <v>14625</v>
      </c>
      <c r="P10">
        <f>SUM(H$2:H10)</f>
        <v>14863</v>
      </c>
      <c r="Q10">
        <f>SUM(I$2:I10)</f>
        <v>15422</v>
      </c>
      <c r="R10">
        <f t="shared" si="1"/>
        <v>14625</v>
      </c>
      <c r="T10" t="s">
        <v>16</v>
      </c>
      <c r="V10">
        <f t="shared" si="0"/>
        <v>-1466</v>
      </c>
      <c r="W10">
        <f t="shared" si="0"/>
        <v>-296</v>
      </c>
      <c r="X10">
        <f t="shared" si="0"/>
        <v>-339</v>
      </c>
      <c r="Y10">
        <f t="shared" si="0"/>
        <v>0</v>
      </c>
      <c r="Z10">
        <f t="shared" si="0"/>
        <v>238</v>
      </c>
      <c r="AA10">
        <f t="shared" si="0"/>
        <v>797</v>
      </c>
      <c r="AC10">
        <f t="shared" si="2"/>
        <v>1690</v>
      </c>
      <c r="AD10">
        <f t="shared" si="3"/>
        <v>1693.5</v>
      </c>
    </row>
    <row r="11" spans="1:30" x14ac:dyDescent="0.25">
      <c r="B11" t="s">
        <v>17</v>
      </c>
      <c r="D11">
        <v>1525</v>
      </c>
      <c r="E11">
        <v>1621</v>
      </c>
      <c r="F11">
        <v>1648</v>
      </c>
      <c r="G11">
        <v>1690</v>
      </c>
      <c r="H11">
        <v>1671</v>
      </c>
      <c r="I11">
        <v>1753</v>
      </c>
      <c r="L11">
        <f>SUM(D$2:D11)</f>
        <v>14684</v>
      </c>
      <c r="M11">
        <f>SUM(E$2:E11)</f>
        <v>15950</v>
      </c>
      <c r="N11">
        <f>SUM(F$2:F11)</f>
        <v>15934</v>
      </c>
      <c r="O11">
        <f>SUM(G$2:G11)</f>
        <v>16315</v>
      </c>
      <c r="P11">
        <f>SUM(H$2:H11)</f>
        <v>16534</v>
      </c>
      <c r="Q11">
        <f>SUM(I$2:I11)</f>
        <v>17175</v>
      </c>
      <c r="R11">
        <f t="shared" si="1"/>
        <v>16315</v>
      </c>
      <c r="T11" t="s">
        <v>17</v>
      </c>
      <c r="V11">
        <f t="shared" si="0"/>
        <v>-1631</v>
      </c>
      <c r="W11">
        <f t="shared" si="0"/>
        <v>-365</v>
      </c>
      <c r="X11">
        <f t="shared" si="0"/>
        <v>-381</v>
      </c>
      <c r="Y11">
        <f t="shared" si="0"/>
        <v>0</v>
      </c>
      <c r="Z11">
        <f t="shared" si="0"/>
        <v>219</v>
      </c>
      <c r="AA11">
        <f t="shared" si="0"/>
        <v>860</v>
      </c>
      <c r="AC11">
        <f t="shared" si="2"/>
        <v>1671</v>
      </c>
      <c r="AD11">
        <f t="shared" si="3"/>
        <v>1680.5</v>
      </c>
    </row>
    <row r="12" spans="1:30" x14ac:dyDescent="0.25">
      <c r="B12" t="s">
        <v>18</v>
      </c>
      <c r="D12">
        <v>1316</v>
      </c>
      <c r="E12">
        <v>1498</v>
      </c>
      <c r="F12">
        <v>1402</v>
      </c>
      <c r="G12">
        <v>1531</v>
      </c>
      <c r="H12">
        <v>1560</v>
      </c>
      <c r="I12">
        <v>1548</v>
      </c>
      <c r="L12">
        <f>SUM(D$2:D12)</f>
        <v>16000</v>
      </c>
      <c r="M12">
        <f>SUM(E$2:E12)</f>
        <v>17448</v>
      </c>
      <c r="N12">
        <f>SUM(F$2:F12)</f>
        <v>17336</v>
      </c>
      <c r="O12">
        <f>SUM(G$2:G12)</f>
        <v>17846</v>
      </c>
      <c r="P12">
        <f>SUM(H$2:H12)</f>
        <v>18094</v>
      </c>
      <c r="Q12">
        <f>SUM(I$2:I12)</f>
        <v>18723</v>
      </c>
      <c r="R12">
        <f t="shared" si="1"/>
        <v>17846</v>
      </c>
      <c r="T12" t="s">
        <v>18</v>
      </c>
      <c r="V12">
        <f t="shared" si="0"/>
        <v>-1846</v>
      </c>
      <c r="W12">
        <f t="shared" si="0"/>
        <v>-398</v>
      </c>
      <c r="X12">
        <f t="shared" si="0"/>
        <v>-510</v>
      </c>
      <c r="Y12">
        <f t="shared" si="0"/>
        <v>0</v>
      </c>
      <c r="Z12">
        <f t="shared" si="0"/>
        <v>248</v>
      </c>
      <c r="AA12">
        <f t="shared" si="0"/>
        <v>877</v>
      </c>
      <c r="AC12">
        <f t="shared" si="2"/>
        <v>1531</v>
      </c>
      <c r="AD12">
        <f t="shared" si="3"/>
        <v>1539.5</v>
      </c>
    </row>
    <row r="13" spans="1:30" x14ac:dyDescent="0.25">
      <c r="B13" t="s">
        <v>19</v>
      </c>
      <c r="D13">
        <v>1366</v>
      </c>
      <c r="E13">
        <v>1536</v>
      </c>
      <c r="F13">
        <v>1431</v>
      </c>
      <c r="G13">
        <v>1482</v>
      </c>
      <c r="H13">
        <v>1491</v>
      </c>
      <c r="I13">
        <v>1518</v>
      </c>
      <c r="L13">
        <f>SUM(D$2:D13)</f>
        <v>17366</v>
      </c>
      <c r="M13">
        <f>SUM(E$2:E13)</f>
        <v>18984</v>
      </c>
      <c r="N13">
        <f>SUM(F$2:F13)</f>
        <v>18767</v>
      </c>
      <c r="O13">
        <f>SUM(G$2:G13)</f>
        <v>19328</v>
      </c>
      <c r="P13">
        <f>SUM(H$2:H13)</f>
        <v>19585</v>
      </c>
      <c r="Q13">
        <f>SUM(I$2:I13)</f>
        <v>20241</v>
      </c>
      <c r="R13">
        <f t="shared" si="1"/>
        <v>19328</v>
      </c>
      <c r="T13" t="s">
        <v>19</v>
      </c>
      <c r="V13">
        <f t="shared" si="0"/>
        <v>-1962</v>
      </c>
      <c r="W13">
        <f t="shared" si="0"/>
        <v>-344</v>
      </c>
      <c r="X13">
        <f t="shared" si="0"/>
        <v>-561</v>
      </c>
      <c r="Y13">
        <f t="shared" si="0"/>
        <v>0</v>
      </c>
      <c r="Z13">
        <f t="shared" si="0"/>
        <v>257</v>
      </c>
      <c r="AA13">
        <f t="shared" si="0"/>
        <v>913</v>
      </c>
      <c r="AC13">
        <f t="shared" si="2"/>
        <v>1491</v>
      </c>
      <c r="AD13">
        <f t="shared" si="3"/>
        <v>1486.5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2166</v>
      </c>
      <c r="D17">
        <v>2118</v>
      </c>
      <c r="E17">
        <v>2642</v>
      </c>
      <c r="F17">
        <v>1975</v>
      </c>
      <c r="G17">
        <v>2140</v>
      </c>
      <c r="H17">
        <v>1836</v>
      </c>
      <c r="I17">
        <v>2425</v>
      </c>
      <c r="K17">
        <f>SUM(C$17:C17)</f>
        <v>2166</v>
      </c>
      <c r="L17">
        <f>SUM(D$17:D17)</f>
        <v>2118</v>
      </c>
      <c r="M17">
        <f>SUM(E$17:E17)</f>
        <v>2642</v>
      </c>
      <c r="N17">
        <f>SUM(F$17:F17)</f>
        <v>1975</v>
      </c>
      <c r="O17">
        <f>SUM(G$17:G17)</f>
        <v>2140</v>
      </c>
      <c r="P17">
        <f>SUM(H$17:H17)</f>
        <v>1836</v>
      </c>
      <c r="Q17">
        <f>SUM(I$17:I17)</f>
        <v>2425</v>
      </c>
      <c r="R17">
        <f t="shared" ref="R17:R28" si="4">MEDIAN(M17:Q17)</f>
        <v>2140</v>
      </c>
      <c r="T17" t="s">
        <v>8</v>
      </c>
      <c r="U17">
        <f t="shared" ref="U17:AA28" si="5">K17-$R17</f>
        <v>26</v>
      </c>
      <c r="V17">
        <f t="shared" si="5"/>
        <v>-22</v>
      </c>
      <c r="W17">
        <f t="shared" si="5"/>
        <v>502</v>
      </c>
      <c r="X17">
        <f t="shared" si="5"/>
        <v>-165</v>
      </c>
      <c r="Y17">
        <f t="shared" si="5"/>
        <v>0</v>
      </c>
      <c r="Z17">
        <f t="shared" si="5"/>
        <v>-304</v>
      </c>
      <c r="AA17">
        <f t="shared" si="5"/>
        <v>285</v>
      </c>
    </row>
    <row r="18" spans="2:27" x14ac:dyDescent="0.25">
      <c r="B18" t="s">
        <v>9</v>
      </c>
      <c r="C18">
        <v>1796</v>
      </c>
      <c r="D18">
        <v>2138</v>
      </c>
      <c r="E18">
        <v>1859</v>
      </c>
      <c r="F18">
        <v>1898</v>
      </c>
      <c r="G18">
        <v>1953</v>
      </c>
      <c r="H18">
        <v>1865</v>
      </c>
      <c r="I18">
        <v>1989</v>
      </c>
      <c r="K18">
        <f>SUM(C$17:C18)</f>
        <v>3962</v>
      </c>
      <c r="L18">
        <f>SUM(D$17:D18)</f>
        <v>4256</v>
      </c>
      <c r="M18">
        <f>SUM(E$17:E18)</f>
        <v>4501</v>
      </c>
      <c r="N18">
        <f>SUM(F$17:F18)</f>
        <v>3873</v>
      </c>
      <c r="O18">
        <f>SUM(G$17:G18)</f>
        <v>4093</v>
      </c>
      <c r="P18">
        <f>SUM(H$17:H18)</f>
        <v>3701</v>
      </c>
      <c r="Q18">
        <f>SUM(I$17:I18)</f>
        <v>4414</v>
      </c>
      <c r="R18">
        <f t="shared" si="4"/>
        <v>4093</v>
      </c>
      <c r="T18" t="s">
        <v>9</v>
      </c>
      <c r="U18">
        <f t="shared" si="5"/>
        <v>-131</v>
      </c>
      <c r="V18">
        <f t="shared" si="5"/>
        <v>163</v>
      </c>
      <c r="W18">
        <f t="shared" si="5"/>
        <v>408</v>
      </c>
      <c r="X18">
        <f t="shared" si="5"/>
        <v>-220</v>
      </c>
      <c r="Y18">
        <f t="shared" si="5"/>
        <v>0</v>
      </c>
      <c r="Z18">
        <f t="shared" si="5"/>
        <v>-392</v>
      </c>
      <c r="AA18">
        <f t="shared" si="5"/>
        <v>321</v>
      </c>
    </row>
    <row r="19" spans="2:27" x14ac:dyDescent="0.25">
      <c r="B19" t="s">
        <v>10</v>
      </c>
      <c r="C19">
        <v>1836</v>
      </c>
      <c r="D19">
        <v>2045</v>
      </c>
      <c r="E19">
        <v>1950</v>
      </c>
      <c r="F19">
        <v>1861</v>
      </c>
      <c r="G19">
        <v>1887</v>
      </c>
      <c r="H19">
        <v>2047</v>
      </c>
      <c r="I19">
        <v>1790</v>
      </c>
      <c r="K19">
        <f>SUM(C$17:C19)</f>
        <v>5798</v>
      </c>
      <c r="L19">
        <f>SUM(D$17:D19)</f>
        <v>6301</v>
      </c>
      <c r="M19">
        <f>SUM(E$17:E19)</f>
        <v>6451</v>
      </c>
      <c r="N19">
        <f>SUM(F$17:F19)</f>
        <v>5734</v>
      </c>
      <c r="O19">
        <f>SUM(G$17:G19)</f>
        <v>5980</v>
      </c>
      <c r="P19">
        <f>SUM(H$17:H19)</f>
        <v>5748</v>
      </c>
      <c r="Q19">
        <f>SUM(I$17:I19)</f>
        <v>6204</v>
      </c>
      <c r="R19">
        <f t="shared" si="4"/>
        <v>5980</v>
      </c>
      <c r="T19" t="s">
        <v>10</v>
      </c>
      <c r="U19">
        <f t="shared" si="5"/>
        <v>-182</v>
      </c>
      <c r="V19">
        <f t="shared" si="5"/>
        <v>321</v>
      </c>
      <c r="W19">
        <f t="shared" si="5"/>
        <v>471</v>
      </c>
      <c r="X19">
        <f t="shared" si="5"/>
        <v>-246</v>
      </c>
      <c r="Y19">
        <f t="shared" si="5"/>
        <v>0</v>
      </c>
      <c r="Z19">
        <f t="shared" si="5"/>
        <v>-232</v>
      </c>
      <c r="AA19">
        <f t="shared" si="5"/>
        <v>224</v>
      </c>
    </row>
    <row r="20" spans="2:27" x14ac:dyDescent="0.25">
      <c r="B20" t="s">
        <v>11</v>
      </c>
      <c r="C20">
        <v>1639</v>
      </c>
      <c r="D20">
        <v>1831</v>
      </c>
      <c r="E20">
        <v>1807</v>
      </c>
      <c r="F20">
        <v>1753</v>
      </c>
      <c r="G20">
        <v>1652</v>
      </c>
      <c r="H20">
        <v>1710</v>
      </c>
      <c r="I20">
        <v>1583</v>
      </c>
      <c r="K20">
        <f>SUM(C$17:C20)</f>
        <v>7437</v>
      </c>
      <c r="L20">
        <f>SUM(D$17:D20)</f>
        <v>8132</v>
      </c>
      <c r="M20">
        <f>SUM(E$17:E20)</f>
        <v>8258</v>
      </c>
      <c r="N20">
        <f>SUM(F$17:F20)</f>
        <v>7487</v>
      </c>
      <c r="O20">
        <f>SUM(G$17:G20)</f>
        <v>7632</v>
      </c>
      <c r="P20">
        <f>SUM(H$17:H20)</f>
        <v>7458</v>
      </c>
      <c r="Q20">
        <f>SUM(I$17:I20)</f>
        <v>7787</v>
      </c>
      <c r="R20">
        <f t="shared" si="4"/>
        <v>7632</v>
      </c>
      <c r="T20" t="s">
        <v>11</v>
      </c>
      <c r="U20">
        <f t="shared" si="5"/>
        <v>-195</v>
      </c>
      <c r="V20">
        <f t="shared" si="5"/>
        <v>500</v>
      </c>
      <c r="W20">
        <f t="shared" si="5"/>
        <v>626</v>
      </c>
      <c r="X20">
        <f t="shared" si="5"/>
        <v>-145</v>
      </c>
      <c r="Y20">
        <f t="shared" si="5"/>
        <v>0</v>
      </c>
      <c r="Z20">
        <f t="shared" si="5"/>
        <v>-174</v>
      </c>
      <c r="AA20">
        <f t="shared" si="5"/>
        <v>155</v>
      </c>
    </row>
    <row r="21" spans="2:27" x14ac:dyDescent="0.25">
      <c r="B21" t="s">
        <v>12</v>
      </c>
      <c r="D21">
        <v>1709</v>
      </c>
      <c r="E21">
        <v>1749</v>
      </c>
      <c r="F21">
        <v>1598</v>
      </c>
      <c r="G21">
        <v>1641</v>
      </c>
      <c r="H21">
        <v>1576</v>
      </c>
      <c r="I21">
        <v>1596</v>
      </c>
      <c r="L21">
        <f>SUM(D$17:D21)</f>
        <v>9841</v>
      </c>
      <c r="M21">
        <f>SUM(E$17:E21)</f>
        <v>10007</v>
      </c>
      <c r="N21">
        <f>SUM(F$17:F21)</f>
        <v>9085</v>
      </c>
      <c r="O21">
        <f>SUM(G$17:G21)</f>
        <v>9273</v>
      </c>
      <c r="P21">
        <f>SUM(H$17:H21)</f>
        <v>9034</v>
      </c>
      <c r="Q21">
        <f>SUM(I$17:I21)</f>
        <v>9383</v>
      </c>
      <c r="R21">
        <f t="shared" si="4"/>
        <v>9273</v>
      </c>
      <c r="T21" t="s">
        <v>12</v>
      </c>
      <c r="V21">
        <f t="shared" si="5"/>
        <v>568</v>
      </c>
      <c r="W21">
        <f t="shared" si="5"/>
        <v>734</v>
      </c>
      <c r="X21">
        <f t="shared" si="5"/>
        <v>-188</v>
      </c>
      <c r="Y21">
        <f t="shared" si="5"/>
        <v>0</v>
      </c>
      <c r="Z21">
        <f t="shared" si="5"/>
        <v>-239</v>
      </c>
      <c r="AA21">
        <f t="shared" si="5"/>
        <v>110</v>
      </c>
    </row>
    <row r="22" spans="2:27" x14ac:dyDescent="0.25">
      <c r="B22" t="s">
        <v>13</v>
      </c>
      <c r="D22">
        <v>1616</v>
      </c>
      <c r="E22">
        <v>1693</v>
      </c>
      <c r="F22">
        <v>1618</v>
      </c>
      <c r="G22">
        <v>1466</v>
      </c>
      <c r="H22">
        <v>1480</v>
      </c>
      <c r="I22">
        <v>1464</v>
      </c>
      <c r="L22">
        <f>SUM(D$17:D22)</f>
        <v>11457</v>
      </c>
      <c r="M22">
        <f>SUM(E$17:E22)</f>
        <v>11700</v>
      </c>
      <c r="N22">
        <f>SUM(F$17:F22)</f>
        <v>10703</v>
      </c>
      <c r="O22">
        <f>SUM(G$17:G22)</f>
        <v>10739</v>
      </c>
      <c r="P22">
        <f>SUM(H$17:H22)</f>
        <v>10514</v>
      </c>
      <c r="Q22">
        <f>SUM(I$17:I22)</f>
        <v>10847</v>
      </c>
      <c r="R22">
        <f t="shared" si="4"/>
        <v>10739</v>
      </c>
      <c r="T22" t="s">
        <v>13</v>
      </c>
      <c r="V22">
        <f t="shared" si="5"/>
        <v>718</v>
      </c>
      <c r="W22">
        <f t="shared" si="5"/>
        <v>961</v>
      </c>
      <c r="X22">
        <f t="shared" si="5"/>
        <v>-36</v>
      </c>
      <c r="Y22">
        <f t="shared" si="5"/>
        <v>0</v>
      </c>
      <c r="Z22">
        <f t="shared" si="5"/>
        <v>-225</v>
      </c>
      <c r="AA22">
        <f t="shared" si="5"/>
        <v>108</v>
      </c>
    </row>
    <row r="23" spans="2:27" x14ac:dyDescent="0.25">
      <c r="B23" t="s">
        <v>14</v>
      </c>
      <c r="D23">
        <v>1772</v>
      </c>
      <c r="E23">
        <v>1545</v>
      </c>
      <c r="F23">
        <v>1584</v>
      </c>
      <c r="G23">
        <v>1587</v>
      </c>
      <c r="H23">
        <v>1542</v>
      </c>
      <c r="I23">
        <v>1526</v>
      </c>
      <c r="L23">
        <f>SUM(D$17:D23)</f>
        <v>13229</v>
      </c>
      <c r="M23">
        <f>SUM(E$17:E23)</f>
        <v>13245</v>
      </c>
      <c r="N23">
        <f>SUM(F$17:F23)</f>
        <v>12287</v>
      </c>
      <c r="O23">
        <f>SUM(G$17:G23)</f>
        <v>12326</v>
      </c>
      <c r="P23">
        <f>SUM(H$17:H23)</f>
        <v>12056</v>
      </c>
      <c r="Q23">
        <f>SUM(I$17:I23)</f>
        <v>12373</v>
      </c>
      <c r="R23">
        <f t="shared" si="4"/>
        <v>12326</v>
      </c>
      <c r="T23" t="s">
        <v>14</v>
      </c>
      <c r="V23">
        <f t="shared" si="5"/>
        <v>903</v>
      </c>
      <c r="W23">
        <f t="shared" si="5"/>
        <v>919</v>
      </c>
      <c r="X23">
        <f t="shared" si="5"/>
        <v>-39</v>
      </c>
      <c r="Y23">
        <f t="shared" si="5"/>
        <v>0</v>
      </c>
      <c r="Z23">
        <f t="shared" si="5"/>
        <v>-270</v>
      </c>
      <c r="AA23">
        <f t="shared" si="5"/>
        <v>47</v>
      </c>
    </row>
    <row r="24" spans="2:27" x14ac:dyDescent="0.25">
      <c r="B24" t="s">
        <v>15</v>
      </c>
      <c r="D24">
        <v>1788</v>
      </c>
      <c r="E24">
        <v>1518</v>
      </c>
      <c r="F24">
        <v>1624</v>
      </c>
      <c r="G24">
        <v>1614</v>
      </c>
      <c r="H24">
        <v>1639</v>
      </c>
      <c r="I24">
        <v>1556</v>
      </c>
      <c r="L24">
        <f>SUM(D$17:D24)</f>
        <v>15017</v>
      </c>
      <c r="M24">
        <f>SUM(E$17:E24)</f>
        <v>14763</v>
      </c>
      <c r="N24">
        <f>SUM(F$17:F24)</f>
        <v>13911</v>
      </c>
      <c r="O24">
        <f>SUM(G$17:G24)</f>
        <v>13940</v>
      </c>
      <c r="P24">
        <f>SUM(H$17:H24)</f>
        <v>13695</v>
      </c>
      <c r="Q24">
        <f>SUM(I$17:I24)</f>
        <v>13929</v>
      </c>
      <c r="R24">
        <f t="shared" si="4"/>
        <v>13929</v>
      </c>
      <c r="T24" t="s">
        <v>15</v>
      </c>
      <c r="V24">
        <f t="shared" si="5"/>
        <v>1088</v>
      </c>
      <c r="W24">
        <f t="shared" si="5"/>
        <v>834</v>
      </c>
      <c r="X24">
        <f t="shared" si="5"/>
        <v>-18</v>
      </c>
      <c r="Y24">
        <f t="shared" si="5"/>
        <v>11</v>
      </c>
      <c r="Z24">
        <f t="shared" si="5"/>
        <v>-234</v>
      </c>
      <c r="AA24">
        <f t="shared" si="5"/>
        <v>0</v>
      </c>
    </row>
    <row r="25" spans="2:27" x14ac:dyDescent="0.25">
      <c r="B25" t="s">
        <v>16</v>
      </c>
      <c r="D25">
        <v>1556</v>
      </c>
      <c r="E25">
        <v>1777</v>
      </c>
      <c r="F25">
        <v>1669</v>
      </c>
      <c r="G25">
        <v>1531</v>
      </c>
      <c r="H25">
        <v>1584</v>
      </c>
      <c r="I25">
        <v>1503</v>
      </c>
      <c r="L25">
        <f>SUM(D$17:D25)</f>
        <v>16573</v>
      </c>
      <c r="M25">
        <f>SUM(E$17:E25)</f>
        <v>16540</v>
      </c>
      <c r="N25">
        <f>SUM(F$17:F25)</f>
        <v>15580</v>
      </c>
      <c r="O25">
        <f>SUM(G$17:G25)</f>
        <v>15471</v>
      </c>
      <c r="P25">
        <f>SUM(H$17:H25)</f>
        <v>15279</v>
      </c>
      <c r="Q25">
        <f>SUM(I$17:I25)</f>
        <v>15432</v>
      </c>
      <c r="R25">
        <f t="shared" si="4"/>
        <v>15471</v>
      </c>
      <c r="T25" t="s">
        <v>16</v>
      </c>
      <c r="V25">
        <f t="shared" si="5"/>
        <v>1102</v>
      </c>
      <c r="W25">
        <f t="shared" si="5"/>
        <v>1069</v>
      </c>
      <c r="X25">
        <f t="shared" si="5"/>
        <v>109</v>
      </c>
      <c r="Y25">
        <f t="shared" si="5"/>
        <v>0</v>
      </c>
      <c r="Z25">
        <f t="shared" si="5"/>
        <v>-192</v>
      </c>
      <c r="AA25">
        <f t="shared" si="5"/>
        <v>-39</v>
      </c>
    </row>
    <row r="26" spans="2:27" x14ac:dyDescent="0.25">
      <c r="B26" t="s">
        <v>17</v>
      </c>
      <c r="D26">
        <v>1794</v>
      </c>
      <c r="E26">
        <v>1990</v>
      </c>
      <c r="F26">
        <v>2100</v>
      </c>
      <c r="G26">
        <v>1635</v>
      </c>
      <c r="H26">
        <v>1712</v>
      </c>
      <c r="I26">
        <v>1657</v>
      </c>
      <c r="L26">
        <f>SUM(D$17:D26)</f>
        <v>18367</v>
      </c>
      <c r="M26">
        <f>SUM(E$17:E26)</f>
        <v>18530</v>
      </c>
      <c r="N26">
        <f>SUM(F$17:F26)</f>
        <v>17680</v>
      </c>
      <c r="O26">
        <f>SUM(G$17:G26)</f>
        <v>17106</v>
      </c>
      <c r="P26">
        <f>SUM(H$17:H26)</f>
        <v>16991</v>
      </c>
      <c r="Q26">
        <f>SUM(I$17:I26)</f>
        <v>17089</v>
      </c>
      <c r="R26">
        <f t="shared" si="4"/>
        <v>17106</v>
      </c>
      <c r="T26" t="s">
        <v>17</v>
      </c>
      <c r="V26">
        <f t="shared" si="5"/>
        <v>1261</v>
      </c>
      <c r="W26">
        <f t="shared" si="5"/>
        <v>1424</v>
      </c>
      <c r="X26">
        <f t="shared" si="5"/>
        <v>574</v>
      </c>
      <c r="Y26">
        <f t="shared" si="5"/>
        <v>0</v>
      </c>
      <c r="Z26">
        <f t="shared" si="5"/>
        <v>-115</v>
      </c>
      <c r="AA26">
        <f t="shared" si="5"/>
        <v>-17</v>
      </c>
    </row>
    <row r="27" spans="2:27" x14ac:dyDescent="0.25">
      <c r="B27" t="s">
        <v>18</v>
      </c>
      <c r="D27">
        <v>1818</v>
      </c>
      <c r="E27">
        <v>2432</v>
      </c>
      <c r="F27">
        <v>3098</v>
      </c>
      <c r="G27">
        <v>1614</v>
      </c>
      <c r="H27">
        <v>1632</v>
      </c>
      <c r="I27">
        <v>1657</v>
      </c>
      <c r="L27">
        <f>SUM(D$17:D27)</f>
        <v>20185</v>
      </c>
      <c r="M27">
        <f>SUM(E$17:E27)</f>
        <v>20962</v>
      </c>
      <c r="N27">
        <f>SUM(F$17:F27)</f>
        <v>20778</v>
      </c>
      <c r="O27">
        <f>SUM(G$17:G27)</f>
        <v>18720</v>
      </c>
      <c r="P27">
        <f>SUM(H$17:H27)</f>
        <v>18623</v>
      </c>
      <c r="Q27">
        <f>SUM(I$17:I27)</f>
        <v>18746</v>
      </c>
      <c r="R27">
        <f t="shared" si="4"/>
        <v>18746</v>
      </c>
      <c r="T27" t="s">
        <v>18</v>
      </c>
      <c r="V27">
        <f t="shared" si="5"/>
        <v>1439</v>
      </c>
      <c r="W27">
        <f t="shared" si="5"/>
        <v>2216</v>
      </c>
      <c r="X27">
        <f t="shared" si="5"/>
        <v>2032</v>
      </c>
      <c r="Y27">
        <f t="shared" si="5"/>
        <v>-26</v>
      </c>
      <c r="Z27">
        <f t="shared" si="5"/>
        <v>-123</v>
      </c>
      <c r="AA27">
        <f t="shared" si="5"/>
        <v>0</v>
      </c>
    </row>
    <row r="28" spans="2:27" x14ac:dyDescent="0.25">
      <c r="B28" t="s">
        <v>19</v>
      </c>
      <c r="D28">
        <v>2241</v>
      </c>
      <c r="E28">
        <v>2299</v>
      </c>
      <c r="F28">
        <v>3238</v>
      </c>
      <c r="G28">
        <v>1868</v>
      </c>
      <c r="H28">
        <v>1862</v>
      </c>
      <c r="I28">
        <v>1763</v>
      </c>
      <c r="L28">
        <f>SUM(D$17:D28)</f>
        <v>22426</v>
      </c>
      <c r="M28">
        <f>SUM(E$17:E28)</f>
        <v>23261</v>
      </c>
      <c r="N28">
        <f>SUM(F$17:F28)</f>
        <v>24016</v>
      </c>
      <c r="O28">
        <f>SUM(G$17:G28)</f>
        <v>20588</v>
      </c>
      <c r="P28">
        <f>SUM(H$17:H28)</f>
        <v>20485</v>
      </c>
      <c r="Q28">
        <f>SUM(I$17:I28)</f>
        <v>20509</v>
      </c>
      <c r="R28">
        <f t="shared" si="4"/>
        <v>20588</v>
      </c>
      <c r="T28" t="s">
        <v>19</v>
      </c>
      <c r="V28">
        <f t="shared" si="5"/>
        <v>1838</v>
      </c>
      <c r="W28">
        <f t="shared" si="5"/>
        <v>2673</v>
      </c>
      <c r="X28">
        <f t="shared" si="5"/>
        <v>3428</v>
      </c>
      <c r="Y28">
        <f t="shared" si="5"/>
        <v>0</v>
      </c>
      <c r="Z28">
        <f t="shared" si="5"/>
        <v>-103</v>
      </c>
      <c r="AA28">
        <f t="shared" si="5"/>
        <v>-79</v>
      </c>
    </row>
    <row r="31" spans="2:27" x14ac:dyDescent="0.25">
      <c r="B31" s="3" t="s">
        <v>96</v>
      </c>
      <c r="C31" s="3"/>
    </row>
    <row r="32" spans="2:27" x14ac:dyDescent="0.25">
      <c r="B32" s="3" t="s">
        <v>97</v>
      </c>
      <c r="C32" s="3"/>
    </row>
  </sheetData>
  <hyperlinks>
    <hyperlink ref="A1" location="home!A1" display="home" xr:uid="{EE86C507-0001-4A74-9F87-209B6E1BFD78}"/>
    <hyperlink ref="B32" r:id="rId1" xr:uid="{90DD5AA3-F3DD-4302-B816-2DDDA22C804A}"/>
    <hyperlink ref="B31" r:id="rId2" xr:uid="{C24E0B02-78B4-48AA-A493-9488FFD105CA}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175A-185B-4951-8852-825B58BA9D5A}">
  <dimension ref="A1:AD66"/>
  <sheetViews>
    <sheetView zoomScaleNormal="100"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7601</v>
      </c>
      <c r="D2">
        <v>8575</v>
      </c>
      <c r="E2">
        <v>9305</v>
      </c>
      <c r="F2">
        <v>9330</v>
      </c>
      <c r="G2">
        <v>9403</v>
      </c>
      <c r="H2">
        <v>9471</v>
      </c>
      <c r="I2">
        <v>9202</v>
      </c>
      <c r="K2">
        <f>SUM(C$2:C2)</f>
        <v>7601</v>
      </c>
      <c r="L2">
        <f>SUM(D$2:D2)</f>
        <v>8575</v>
      </c>
      <c r="M2">
        <f>SUM(E$2:E2)</f>
        <v>9305</v>
      </c>
      <c r="N2">
        <f>SUM(F$2:F2)</f>
        <v>9330</v>
      </c>
      <c r="O2">
        <f>SUM(G$2:G2)</f>
        <v>9403</v>
      </c>
      <c r="P2">
        <f>SUM(H$2:H2)</f>
        <v>9471</v>
      </c>
      <c r="Q2">
        <f>SUM(I$2:I2)</f>
        <v>9202</v>
      </c>
      <c r="R2">
        <f>MEDIAN(M2:Q2)</f>
        <v>9330</v>
      </c>
      <c r="T2" t="s">
        <v>8</v>
      </c>
      <c r="U2">
        <f t="shared" ref="U2:AA13" si="0">K2-$R2</f>
        <v>-1729</v>
      </c>
      <c r="V2">
        <f t="shared" si="0"/>
        <v>-755</v>
      </c>
      <c r="W2">
        <f t="shared" si="0"/>
        <v>-25</v>
      </c>
      <c r="X2">
        <f t="shared" si="0"/>
        <v>0</v>
      </c>
      <c r="Y2">
        <f t="shared" si="0"/>
        <v>73</v>
      </c>
      <c r="Z2">
        <f t="shared" si="0"/>
        <v>141</v>
      </c>
      <c r="AA2">
        <f t="shared" si="0"/>
        <v>-128</v>
      </c>
      <c r="AC2">
        <f>MEDIAN($E2:$I2)</f>
        <v>9330</v>
      </c>
      <c r="AD2">
        <f>MEDIAN(F2:I2)</f>
        <v>9366.5</v>
      </c>
    </row>
    <row r="3" spans="1:30" x14ac:dyDescent="0.25">
      <c r="B3" t="s">
        <v>9</v>
      </c>
      <c r="C3">
        <v>6683</v>
      </c>
      <c r="D3">
        <v>7703</v>
      </c>
      <c r="E3">
        <v>8856</v>
      </c>
      <c r="F3">
        <v>8586</v>
      </c>
      <c r="G3">
        <v>8390</v>
      </c>
      <c r="H3">
        <v>8497</v>
      </c>
      <c r="I3">
        <v>8584</v>
      </c>
      <c r="K3">
        <f>SUM(C$2:C3)</f>
        <v>14284</v>
      </c>
      <c r="L3">
        <f>SUM(D$2:D3)</f>
        <v>16278</v>
      </c>
      <c r="M3">
        <f>SUM(E$2:E3)</f>
        <v>18161</v>
      </c>
      <c r="N3">
        <f>SUM(F$2:F3)</f>
        <v>17916</v>
      </c>
      <c r="O3">
        <f>SUM(G$2:G3)</f>
        <v>17793</v>
      </c>
      <c r="P3">
        <f>SUM(H$2:H3)</f>
        <v>17968</v>
      </c>
      <c r="Q3">
        <f>SUM(I$2:I3)</f>
        <v>17786</v>
      </c>
      <c r="R3">
        <f t="shared" ref="R3:R13" si="1">MEDIAN(M3:Q3)</f>
        <v>17916</v>
      </c>
      <c r="T3" t="s">
        <v>9</v>
      </c>
      <c r="U3">
        <f t="shared" si="0"/>
        <v>-3632</v>
      </c>
      <c r="V3">
        <f t="shared" si="0"/>
        <v>-1638</v>
      </c>
      <c r="W3">
        <f t="shared" si="0"/>
        <v>245</v>
      </c>
      <c r="X3">
        <f t="shared" si="0"/>
        <v>0</v>
      </c>
      <c r="Y3">
        <f t="shared" si="0"/>
        <v>-123</v>
      </c>
      <c r="Z3">
        <f t="shared" si="0"/>
        <v>52</v>
      </c>
      <c r="AA3">
        <f t="shared" si="0"/>
        <v>-130</v>
      </c>
      <c r="AC3">
        <f t="shared" ref="AC3:AC13" si="2">MEDIAN($E3:$I3)</f>
        <v>8584</v>
      </c>
      <c r="AD3">
        <f t="shared" ref="AD3:AD13" si="3">MEDIAN(F3:I3)</f>
        <v>8540.5</v>
      </c>
    </row>
    <row r="4" spans="1:30" x14ac:dyDescent="0.25">
      <c r="B4" t="s">
        <v>10</v>
      </c>
      <c r="C4">
        <v>7727</v>
      </c>
      <c r="D4">
        <v>8399</v>
      </c>
      <c r="E4">
        <v>9602</v>
      </c>
      <c r="F4">
        <v>8830</v>
      </c>
      <c r="G4">
        <v>9137</v>
      </c>
      <c r="H4">
        <v>9484</v>
      </c>
      <c r="I4">
        <v>9457</v>
      </c>
      <c r="K4">
        <f>SUM(C$2:C4)</f>
        <v>22011</v>
      </c>
      <c r="L4">
        <f>SUM(D$2:D4)</f>
        <v>24677</v>
      </c>
      <c r="M4">
        <f>SUM(E$2:E4)</f>
        <v>27763</v>
      </c>
      <c r="N4">
        <f>SUM(F$2:F4)</f>
        <v>26746</v>
      </c>
      <c r="O4">
        <f>SUM(G$2:G4)</f>
        <v>26930</v>
      </c>
      <c r="P4">
        <f>SUM(H$2:H4)</f>
        <v>27452</v>
      </c>
      <c r="Q4">
        <f>SUM(I$2:I4)</f>
        <v>27243</v>
      </c>
      <c r="R4">
        <f t="shared" si="1"/>
        <v>27243</v>
      </c>
      <c r="T4" t="s">
        <v>10</v>
      </c>
      <c r="U4">
        <f t="shared" si="0"/>
        <v>-5232</v>
      </c>
      <c r="V4">
        <f t="shared" si="0"/>
        <v>-2566</v>
      </c>
      <c r="W4">
        <f t="shared" si="0"/>
        <v>520</v>
      </c>
      <c r="X4">
        <f t="shared" si="0"/>
        <v>-497</v>
      </c>
      <c r="Y4">
        <f t="shared" si="0"/>
        <v>-313</v>
      </c>
      <c r="Z4">
        <f t="shared" si="0"/>
        <v>209</v>
      </c>
      <c r="AA4">
        <f t="shared" si="0"/>
        <v>0</v>
      </c>
      <c r="AC4">
        <f t="shared" si="2"/>
        <v>9457</v>
      </c>
      <c r="AD4">
        <f t="shared" si="3"/>
        <v>9297</v>
      </c>
    </row>
    <row r="5" spans="1:30" x14ac:dyDescent="0.25">
      <c r="B5" t="s">
        <v>11</v>
      </c>
      <c r="D5">
        <v>8097</v>
      </c>
      <c r="E5">
        <v>9018</v>
      </c>
      <c r="F5">
        <v>8968</v>
      </c>
      <c r="G5">
        <v>9292</v>
      </c>
      <c r="H5">
        <v>9321</v>
      </c>
      <c r="I5">
        <v>9216</v>
      </c>
      <c r="L5">
        <f>SUM(D$2:D5)</f>
        <v>32774</v>
      </c>
      <c r="M5">
        <f>SUM(E$2:E5)</f>
        <v>36781</v>
      </c>
      <c r="N5">
        <f>SUM(F$2:F5)</f>
        <v>35714</v>
      </c>
      <c r="O5">
        <f>SUM(G$2:G5)</f>
        <v>36222</v>
      </c>
      <c r="P5">
        <f>SUM(H$2:H5)</f>
        <v>36773</v>
      </c>
      <c r="Q5">
        <f>SUM(I$2:I5)</f>
        <v>36459</v>
      </c>
      <c r="R5">
        <f t="shared" si="1"/>
        <v>36459</v>
      </c>
      <c r="T5" t="s">
        <v>11</v>
      </c>
      <c r="V5">
        <f t="shared" si="0"/>
        <v>-3685</v>
      </c>
      <c r="W5">
        <f t="shared" si="0"/>
        <v>322</v>
      </c>
      <c r="X5">
        <f t="shared" si="0"/>
        <v>-745</v>
      </c>
      <c r="Y5">
        <f t="shared" si="0"/>
        <v>-237</v>
      </c>
      <c r="Z5">
        <f t="shared" si="0"/>
        <v>314</v>
      </c>
      <c r="AA5">
        <f t="shared" si="0"/>
        <v>0</v>
      </c>
      <c r="AC5">
        <f t="shared" si="2"/>
        <v>9216</v>
      </c>
      <c r="AD5">
        <f t="shared" si="3"/>
        <v>9254</v>
      </c>
    </row>
    <row r="6" spans="1:30" x14ac:dyDescent="0.25">
      <c r="B6" t="s">
        <v>12</v>
      </c>
      <c r="D6">
        <v>8908</v>
      </c>
      <c r="E6">
        <v>9246</v>
      </c>
      <c r="F6">
        <v>9374</v>
      </c>
      <c r="G6">
        <v>9541</v>
      </c>
      <c r="H6">
        <v>9685</v>
      </c>
      <c r="I6">
        <v>9924</v>
      </c>
      <c r="L6">
        <f>SUM(D$2:D6)</f>
        <v>41682</v>
      </c>
      <c r="M6">
        <f>SUM(E$2:E6)</f>
        <v>46027</v>
      </c>
      <c r="N6">
        <f>SUM(F$2:F6)</f>
        <v>45088</v>
      </c>
      <c r="O6">
        <f>SUM(G$2:G6)</f>
        <v>45763</v>
      </c>
      <c r="P6">
        <f>SUM(H$2:H6)</f>
        <v>46458</v>
      </c>
      <c r="Q6">
        <f>SUM(I$2:I6)</f>
        <v>46383</v>
      </c>
      <c r="R6">
        <f t="shared" si="1"/>
        <v>46027</v>
      </c>
      <c r="T6" t="s">
        <v>12</v>
      </c>
      <c r="V6">
        <f t="shared" si="0"/>
        <v>-4345</v>
      </c>
      <c r="W6">
        <f t="shared" si="0"/>
        <v>0</v>
      </c>
      <c r="X6">
        <f t="shared" si="0"/>
        <v>-939</v>
      </c>
      <c r="Y6">
        <f t="shared" si="0"/>
        <v>-264</v>
      </c>
      <c r="Z6">
        <f t="shared" si="0"/>
        <v>431</v>
      </c>
      <c r="AA6">
        <f t="shared" si="0"/>
        <v>356</v>
      </c>
      <c r="AC6">
        <f t="shared" si="2"/>
        <v>9541</v>
      </c>
      <c r="AD6">
        <f t="shared" si="3"/>
        <v>9613</v>
      </c>
    </row>
    <row r="7" spans="1:30" x14ac:dyDescent="0.25">
      <c r="B7" t="s">
        <v>13</v>
      </c>
      <c r="D7">
        <v>9229</v>
      </c>
      <c r="E7">
        <v>9742</v>
      </c>
      <c r="F7">
        <v>9449</v>
      </c>
      <c r="G7">
        <v>9894</v>
      </c>
      <c r="H7">
        <v>10073</v>
      </c>
      <c r="I7">
        <v>9897</v>
      </c>
      <c r="L7">
        <f>SUM(D$2:D7)</f>
        <v>50911</v>
      </c>
      <c r="M7">
        <f>SUM(E$2:E7)</f>
        <v>55769</v>
      </c>
      <c r="N7">
        <f>SUM(F$2:F7)</f>
        <v>54537</v>
      </c>
      <c r="O7">
        <f>SUM(G$2:G7)</f>
        <v>55657</v>
      </c>
      <c r="P7">
        <f>SUM(H$2:H7)</f>
        <v>56531</v>
      </c>
      <c r="Q7">
        <f>SUM(I$2:I7)</f>
        <v>56280</v>
      </c>
      <c r="R7">
        <f t="shared" si="1"/>
        <v>55769</v>
      </c>
      <c r="T7" t="s">
        <v>13</v>
      </c>
      <c r="V7">
        <f t="shared" si="0"/>
        <v>-4858</v>
      </c>
      <c r="W7">
        <f t="shared" si="0"/>
        <v>0</v>
      </c>
      <c r="X7">
        <f t="shared" si="0"/>
        <v>-1232</v>
      </c>
      <c r="Y7">
        <f t="shared" si="0"/>
        <v>-112</v>
      </c>
      <c r="Z7">
        <f t="shared" si="0"/>
        <v>762</v>
      </c>
      <c r="AA7">
        <f t="shared" si="0"/>
        <v>511</v>
      </c>
      <c r="AC7">
        <f t="shared" si="2"/>
        <v>9894</v>
      </c>
      <c r="AD7">
        <f t="shared" si="3"/>
        <v>9895.5</v>
      </c>
    </row>
    <row r="8" spans="1:30" x14ac:dyDescent="0.25">
      <c r="B8" t="s">
        <v>14</v>
      </c>
      <c r="D8">
        <v>9180</v>
      </c>
      <c r="E8">
        <v>10108</v>
      </c>
      <c r="F8">
        <v>10234</v>
      </c>
      <c r="G8">
        <v>10502</v>
      </c>
      <c r="H8">
        <v>10464</v>
      </c>
      <c r="I8">
        <v>10305</v>
      </c>
      <c r="L8">
        <f>SUM(D$2:D8)</f>
        <v>60091</v>
      </c>
      <c r="M8">
        <f>SUM(E$2:E8)</f>
        <v>65877</v>
      </c>
      <c r="N8">
        <f>SUM(F$2:F8)</f>
        <v>64771</v>
      </c>
      <c r="O8">
        <f>SUM(G$2:G8)</f>
        <v>66159</v>
      </c>
      <c r="P8">
        <f>SUM(H$2:H8)</f>
        <v>66995</v>
      </c>
      <c r="Q8">
        <f>SUM(I$2:I8)</f>
        <v>66585</v>
      </c>
      <c r="R8">
        <f t="shared" si="1"/>
        <v>66159</v>
      </c>
      <c r="T8" t="s">
        <v>14</v>
      </c>
      <c r="V8">
        <f t="shared" si="0"/>
        <v>-6068</v>
      </c>
      <c r="W8">
        <f t="shared" si="0"/>
        <v>-282</v>
      </c>
      <c r="X8">
        <f t="shared" si="0"/>
        <v>-1388</v>
      </c>
      <c r="Y8">
        <f t="shared" si="0"/>
        <v>0</v>
      </c>
      <c r="Z8">
        <f t="shared" si="0"/>
        <v>836</v>
      </c>
      <c r="AA8">
        <f t="shared" si="0"/>
        <v>426</v>
      </c>
      <c r="AC8">
        <f t="shared" si="2"/>
        <v>10305</v>
      </c>
      <c r="AD8">
        <f t="shared" si="3"/>
        <v>10384.5</v>
      </c>
    </row>
    <row r="9" spans="1:30" x14ac:dyDescent="0.25">
      <c r="B9" t="s">
        <v>15</v>
      </c>
      <c r="D9">
        <v>8945</v>
      </c>
      <c r="E9">
        <v>9829</v>
      </c>
      <c r="F9">
        <v>9872</v>
      </c>
      <c r="G9">
        <v>10094</v>
      </c>
      <c r="H9">
        <v>10319</v>
      </c>
      <c r="I9">
        <v>10277</v>
      </c>
      <c r="L9">
        <f>SUM(D$2:D9)</f>
        <v>69036</v>
      </c>
      <c r="M9">
        <f>SUM(E$2:E9)</f>
        <v>75706</v>
      </c>
      <c r="N9">
        <f>SUM(F$2:F9)</f>
        <v>74643</v>
      </c>
      <c r="O9">
        <f>SUM(G$2:G9)</f>
        <v>76253</v>
      </c>
      <c r="P9">
        <f>SUM(H$2:H9)</f>
        <v>77314</v>
      </c>
      <c r="Q9">
        <f>SUM(I$2:I9)</f>
        <v>76862</v>
      </c>
      <c r="R9">
        <f t="shared" si="1"/>
        <v>76253</v>
      </c>
      <c r="T9" t="s">
        <v>15</v>
      </c>
      <c r="V9">
        <f t="shared" si="0"/>
        <v>-7217</v>
      </c>
      <c r="W9">
        <f t="shared" si="0"/>
        <v>-547</v>
      </c>
      <c r="X9">
        <f t="shared" si="0"/>
        <v>-1610</v>
      </c>
      <c r="Y9">
        <f t="shared" si="0"/>
        <v>0</v>
      </c>
      <c r="Z9">
        <f t="shared" si="0"/>
        <v>1061</v>
      </c>
      <c r="AA9">
        <f t="shared" si="0"/>
        <v>609</v>
      </c>
      <c r="AC9">
        <f t="shared" si="2"/>
        <v>10094</v>
      </c>
      <c r="AD9">
        <f t="shared" si="3"/>
        <v>10185.5</v>
      </c>
    </row>
    <row r="10" spans="1:30" x14ac:dyDescent="0.25">
      <c r="B10" t="s">
        <v>16</v>
      </c>
      <c r="D10">
        <v>8762</v>
      </c>
      <c r="E10">
        <v>9548</v>
      </c>
      <c r="F10">
        <v>9611</v>
      </c>
      <c r="G10">
        <v>9637</v>
      </c>
      <c r="H10">
        <v>9828</v>
      </c>
      <c r="I10">
        <v>9817</v>
      </c>
      <c r="L10">
        <f>SUM(D$2:D10)</f>
        <v>77798</v>
      </c>
      <c r="M10">
        <f>SUM(E$2:E10)</f>
        <v>85254</v>
      </c>
      <c r="N10">
        <f>SUM(F$2:F10)</f>
        <v>84254</v>
      </c>
      <c r="O10">
        <f>SUM(G$2:G10)</f>
        <v>85890</v>
      </c>
      <c r="P10">
        <f>SUM(H$2:H10)</f>
        <v>87142</v>
      </c>
      <c r="Q10">
        <f>SUM(I$2:I10)</f>
        <v>86679</v>
      </c>
      <c r="R10">
        <f t="shared" si="1"/>
        <v>85890</v>
      </c>
      <c r="T10" t="s">
        <v>16</v>
      </c>
      <c r="V10">
        <f t="shared" si="0"/>
        <v>-8092</v>
      </c>
      <c r="W10">
        <f t="shared" si="0"/>
        <v>-636</v>
      </c>
      <c r="X10">
        <f t="shared" si="0"/>
        <v>-1636</v>
      </c>
      <c r="Y10">
        <f t="shared" si="0"/>
        <v>0</v>
      </c>
      <c r="Z10">
        <f t="shared" si="0"/>
        <v>1252</v>
      </c>
      <c r="AA10">
        <f t="shared" si="0"/>
        <v>789</v>
      </c>
      <c r="AC10">
        <f t="shared" si="2"/>
        <v>9637</v>
      </c>
      <c r="AD10">
        <f t="shared" si="3"/>
        <v>9727</v>
      </c>
    </row>
    <row r="11" spans="1:30" x14ac:dyDescent="0.25">
      <c r="B11" t="s">
        <v>17</v>
      </c>
      <c r="D11">
        <v>8345</v>
      </c>
      <c r="E11">
        <v>9222</v>
      </c>
      <c r="F11">
        <v>9273</v>
      </c>
      <c r="G11">
        <v>9307</v>
      </c>
      <c r="H11">
        <v>9538</v>
      </c>
      <c r="I11">
        <v>9546</v>
      </c>
      <c r="L11">
        <f>SUM(D$2:D11)</f>
        <v>86143</v>
      </c>
      <c r="M11">
        <f>SUM(E$2:E11)</f>
        <v>94476</v>
      </c>
      <c r="N11">
        <f>SUM(F$2:F11)</f>
        <v>93527</v>
      </c>
      <c r="O11">
        <f>SUM(G$2:G11)</f>
        <v>95197</v>
      </c>
      <c r="P11">
        <f>SUM(H$2:H11)</f>
        <v>96680</v>
      </c>
      <c r="Q11">
        <f>SUM(I$2:I11)</f>
        <v>96225</v>
      </c>
      <c r="R11">
        <f t="shared" si="1"/>
        <v>95197</v>
      </c>
      <c r="T11" t="s">
        <v>17</v>
      </c>
      <c r="V11">
        <f t="shared" si="0"/>
        <v>-9054</v>
      </c>
      <c r="W11">
        <f t="shared" si="0"/>
        <v>-721</v>
      </c>
      <c r="X11">
        <f t="shared" si="0"/>
        <v>-1670</v>
      </c>
      <c r="Y11">
        <f t="shared" si="0"/>
        <v>0</v>
      </c>
      <c r="Z11">
        <f t="shared" si="0"/>
        <v>1483</v>
      </c>
      <c r="AA11">
        <f t="shared" si="0"/>
        <v>1028</v>
      </c>
      <c r="AC11">
        <f t="shared" si="2"/>
        <v>9307</v>
      </c>
      <c r="AD11">
        <f t="shared" si="3"/>
        <v>9422.5</v>
      </c>
    </row>
    <row r="12" spans="1:30" x14ac:dyDescent="0.25">
      <c r="B12" t="s">
        <v>18</v>
      </c>
      <c r="D12">
        <v>7614</v>
      </c>
      <c r="E12">
        <v>8711</v>
      </c>
      <c r="F12">
        <v>8294</v>
      </c>
      <c r="G12">
        <v>8672</v>
      </c>
      <c r="H12">
        <v>8666</v>
      </c>
      <c r="I12">
        <v>8954</v>
      </c>
      <c r="L12">
        <f>SUM(D$2:D12)</f>
        <v>93757</v>
      </c>
      <c r="M12">
        <f>SUM(E$2:E12)</f>
        <v>103187</v>
      </c>
      <c r="N12">
        <f>SUM(F$2:F12)</f>
        <v>101821</v>
      </c>
      <c r="O12">
        <f>SUM(G$2:G12)</f>
        <v>103869</v>
      </c>
      <c r="P12">
        <f>SUM(H$2:H12)</f>
        <v>105346</v>
      </c>
      <c r="Q12">
        <f>SUM(I$2:I12)</f>
        <v>105179</v>
      </c>
      <c r="R12">
        <f t="shared" si="1"/>
        <v>103869</v>
      </c>
      <c r="T12" t="s">
        <v>18</v>
      </c>
      <c r="V12">
        <f t="shared" si="0"/>
        <v>-10112</v>
      </c>
      <c r="W12">
        <f t="shared" si="0"/>
        <v>-682</v>
      </c>
      <c r="X12">
        <f t="shared" si="0"/>
        <v>-2048</v>
      </c>
      <c r="Y12">
        <f t="shared" si="0"/>
        <v>0</v>
      </c>
      <c r="Z12">
        <f t="shared" si="0"/>
        <v>1477</v>
      </c>
      <c r="AA12">
        <f t="shared" si="0"/>
        <v>1310</v>
      </c>
      <c r="AC12">
        <f t="shared" si="2"/>
        <v>8672</v>
      </c>
      <c r="AD12">
        <f t="shared" si="3"/>
        <v>8669</v>
      </c>
    </row>
    <row r="13" spans="1:30" x14ac:dyDescent="0.25">
      <c r="B13" t="s">
        <v>19</v>
      </c>
      <c r="D13">
        <v>7542</v>
      </c>
      <c r="E13">
        <v>8606</v>
      </c>
      <c r="F13">
        <v>8379</v>
      </c>
      <c r="G13">
        <v>8362</v>
      </c>
      <c r="H13">
        <v>8690</v>
      </c>
      <c r="I13">
        <v>9226</v>
      </c>
      <c r="L13">
        <f>SUM(D$2:D13)</f>
        <v>101299</v>
      </c>
      <c r="M13">
        <f>SUM(E$2:E13)</f>
        <v>111793</v>
      </c>
      <c r="N13">
        <f>SUM(F$2:F13)</f>
        <v>110200</v>
      </c>
      <c r="O13">
        <f>SUM(G$2:G13)</f>
        <v>112231</v>
      </c>
      <c r="P13">
        <f>SUM(H$2:H13)</f>
        <v>114036</v>
      </c>
      <c r="Q13">
        <f>SUM(I$2:I13)</f>
        <v>114405</v>
      </c>
      <c r="R13">
        <f t="shared" si="1"/>
        <v>112231</v>
      </c>
      <c r="T13" t="s">
        <v>19</v>
      </c>
      <c r="V13">
        <f t="shared" si="0"/>
        <v>-10932</v>
      </c>
      <c r="W13">
        <f t="shared" si="0"/>
        <v>-438</v>
      </c>
      <c r="X13">
        <f t="shared" si="0"/>
        <v>-2031</v>
      </c>
      <c r="Y13">
        <f t="shared" si="0"/>
        <v>0</v>
      </c>
      <c r="Z13">
        <f t="shared" si="0"/>
        <v>1805</v>
      </c>
      <c r="AA13">
        <f t="shared" si="0"/>
        <v>2174</v>
      </c>
      <c r="AC13">
        <f t="shared" si="2"/>
        <v>8606</v>
      </c>
      <c r="AD13">
        <f t="shared" si="3"/>
        <v>8534.5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11368</v>
      </c>
      <c r="D17">
        <v>11034</v>
      </c>
      <c r="E17">
        <v>16211</v>
      </c>
      <c r="F17">
        <v>10226</v>
      </c>
      <c r="G17">
        <v>10448</v>
      </c>
      <c r="H17">
        <v>9639</v>
      </c>
      <c r="I17">
        <v>12359</v>
      </c>
      <c r="K17">
        <f>SUM(C$17:C17)</f>
        <v>11368</v>
      </c>
      <c r="L17">
        <f>SUM(D$17:D17)</f>
        <v>11034</v>
      </c>
      <c r="M17">
        <f>SUM(E$17:E17)</f>
        <v>16211</v>
      </c>
      <c r="N17">
        <f>SUM(F$17:F17)</f>
        <v>10226</v>
      </c>
      <c r="O17">
        <f>SUM(G$17:G17)</f>
        <v>10448</v>
      </c>
      <c r="P17">
        <f>SUM(H$17:H17)</f>
        <v>9639</v>
      </c>
      <c r="Q17">
        <f>SUM(I$17:I17)</f>
        <v>12359</v>
      </c>
      <c r="R17">
        <f t="shared" ref="R17:R28" si="4">MEDIAN(M17:Q17)</f>
        <v>10448</v>
      </c>
      <c r="T17" t="s">
        <v>8</v>
      </c>
      <c r="U17">
        <f t="shared" ref="U17:AA28" si="5">K17-$R17</f>
        <v>920</v>
      </c>
      <c r="V17">
        <f t="shared" si="5"/>
        <v>586</v>
      </c>
      <c r="W17">
        <f t="shared" si="5"/>
        <v>5763</v>
      </c>
      <c r="X17">
        <f t="shared" si="5"/>
        <v>-222</v>
      </c>
      <c r="Y17">
        <f t="shared" si="5"/>
        <v>0</v>
      </c>
      <c r="Z17">
        <f t="shared" si="5"/>
        <v>-809</v>
      </c>
      <c r="AA17">
        <f t="shared" si="5"/>
        <v>1911</v>
      </c>
    </row>
    <row r="18" spans="2:27" x14ac:dyDescent="0.25">
      <c r="B18" t="s">
        <v>9</v>
      </c>
      <c r="C18">
        <v>9095</v>
      </c>
      <c r="D18">
        <v>10388</v>
      </c>
      <c r="E18">
        <v>13820</v>
      </c>
      <c r="F18">
        <v>9802</v>
      </c>
      <c r="G18">
        <v>9833</v>
      </c>
      <c r="H18">
        <v>10212</v>
      </c>
      <c r="I18">
        <v>10009</v>
      </c>
      <c r="K18">
        <f>SUM(C$17:C18)</f>
        <v>20463</v>
      </c>
      <c r="L18">
        <f>SUM(D$17:D18)</f>
        <v>21422</v>
      </c>
      <c r="M18">
        <f>SUM(E$17:E18)</f>
        <v>30031</v>
      </c>
      <c r="N18">
        <f>SUM(F$17:F18)</f>
        <v>20028</v>
      </c>
      <c r="O18">
        <f>SUM(G$17:G18)</f>
        <v>20281</v>
      </c>
      <c r="P18">
        <f>SUM(H$17:H18)</f>
        <v>19851</v>
      </c>
      <c r="Q18">
        <f>SUM(I$17:I18)</f>
        <v>22368</v>
      </c>
      <c r="R18">
        <f t="shared" si="4"/>
        <v>20281</v>
      </c>
      <c r="T18" t="s">
        <v>9</v>
      </c>
      <c r="U18">
        <f t="shared" si="5"/>
        <v>182</v>
      </c>
      <c r="V18">
        <f t="shared" si="5"/>
        <v>1141</v>
      </c>
      <c r="W18">
        <f t="shared" si="5"/>
        <v>9750</v>
      </c>
      <c r="X18">
        <f t="shared" si="5"/>
        <v>-253</v>
      </c>
      <c r="Y18">
        <f t="shared" si="5"/>
        <v>0</v>
      </c>
      <c r="Z18">
        <f t="shared" si="5"/>
        <v>-430</v>
      </c>
      <c r="AA18">
        <f t="shared" si="5"/>
        <v>2087</v>
      </c>
    </row>
    <row r="19" spans="2:27" x14ac:dyDescent="0.25">
      <c r="B19" t="s">
        <v>10</v>
      </c>
      <c r="C19">
        <v>9790</v>
      </c>
      <c r="D19">
        <v>10695</v>
      </c>
      <c r="E19">
        <v>16789</v>
      </c>
      <c r="F19">
        <v>10219</v>
      </c>
      <c r="G19">
        <v>9917</v>
      </c>
      <c r="H19">
        <v>12053</v>
      </c>
      <c r="I19">
        <v>9649</v>
      </c>
      <c r="K19">
        <f>SUM(C$17:C19)</f>
        <v>30253</v>
      </c>
      <c r="L19">
        <f>SUM(D$17:D19)</f>
        <v>32117</v>
      </c>
      <c r="M19">
        <f>SUM(E$17:E19)</f>
        <v>46820</v>
      </c>
      <c r="N19">
        <f>SUM(F$17:F19)</f>
        <v>30247</v>
      </c>
      <c r="O19">
        <f>SUM(G$17:G19)</f>
        <v>30198</v>
      </c>
      <c r="P19">
        <f>SUM(H$17:H19)</f>
        <v>31904</v>
      </c>
      <c r="Q19">
        <f>SUM(I$17:I19)</f>
        <v>32017</v>
      </c>
      <c r="R19">
        <f t="shared" si="4"/>
        <v>31904</v>
      </c>
      <c r="T19" t="s">
        <v>10</v>
      </c>
      <c r="U19">
        <f t="shared" si="5"/>
        <v>-1651</v>
      </c>
      <c r="V19">
        <f t="shared" si="5"/>
        <v>213</v>
      </c>
      <c r="W19">
        <f t="shared" si="5"/>
        <v>14916</v>
      </c>
      <c r="X19">
        <f t="shared" si="5"/>
        <v>-1657</v>
      </c>
      <c r="Y19">
        <f t="shared" si="5"/>
        <v>-1706</v>
      </c>
      <c r="Z19">
        <f t="shared" si="5"/>
        <v>0</v>
      </c>
      <c r="AA19">
        <f t="shared" si="5"/>
        <v>113</v>
      </c>
    </row>
    <row r="20" spans="2:27" x14ac:dyDescent="0.25">
      <c r="B20" t="s">
        <v>11</v>
      </c>
      <c r="D20">
        <v>9963</v>
      </c>
      <c r="E20">
        <v>11699</v>
      </c>
      <c r="F20">
        <v>9279</v>
      </c>
      <c r="G20">
        <v>9086</v>
      </c>
      <c r="H20">
        <v>9314</v>
      </c>
      <c r="I20">
        <v>8751</v>
      </c>
      <c r="L20">
        <f>SUM(D$17:D20)</f>
        <v>42080</v>
      </c>
      <c r="M20">
        <f>SUM(E$17:E20)</f>
        <v>58519</v>
      </c>
      <c r="N20">
        <f>SUM(F$17:F20)</f>
        <v>39526</v>
      </c>
      <c r="O20">
        <f>SUM(G$17:G20)</f>
        <v>39284</v>
      </c>
      <c r="P20">
        <f>SUM(H$17:H20)</f>
        <v>41218</v>
      </c>
      <c r="Q20">
        <f>SUM(I$17:I20)</f>
        <v>40768</v>
      </c>
      <c r="R20">
        <f t="shared" si="4"/>
        <v>40768</v>
      </c>
      <c r="T20" t="s">
        <v>11</v>
      </c>
      <c r="V20">
        <f t="shared" si="5"/>
        <v>1312</v>
      </c>
      <c r="W20">
        <f t="shared" si="5"/>
        <v>17751</v>
      </c>
      <c r="X20">
        <f t="shared" si="5"/>
        <v>-1242</v>
      </c>
      <c r="Y20">
        <f t="shared" si="5"/>
        <v>-1484</v>
      </c>
      <c r="Z20">
        <f t="shared" si="5"/>
        <v>450</v>
      </c>
      <c r="AA20">
        <f t="shared" si="5"/>
        <v>0</v>
      </c>
    </row>
    <row r="21" spans="2:27" x14ac:dyDescent="0.25">
      <c r="B21" t="s">
        <v>12</v>
      </c>
      <c r="D21">
        <v>9236</v>
      </c>
      <c r="E21">
        <v>9557</v>
      </c>
      <c r="F21">
        <v>8795</v>
      </c>
      <c r="G21">
        <v>9035</v>
      </c>
      <c r="H21">
        <v>8814</v>
      </c>
      <c r="I21">
        <v>8921</v>
      </c>
      <c r="L21">
        <f>SUM(D$17:D21)</f>
        <v>51316</v>
      </c>
      <c r="M21">
        <f>SUM(E$17:E21)</f>
        <v>68076</v>
      </c>
      <c r="N21">
        <f>SUM(F$17:F21)</f>
        <v>48321</v>
      </c>
      <c r="O21">
        <f>SUM(G$17:G21)</f>
        <v>48319</v>
      </c>
      <c r="P21">
        <f>SUM(H$17:H21)</f>
        <v>50032</v>
      </c>
      <c r="Q21">
        <f>SUM(I$17:I21)</f>
        <v>49689</v>
      </c>
      <c r="R21">
        <f t="shared" si="4"/>
        <v>49689</v>
      </c>
      <c r="T21" t="s">
        <v>12</v>
      </c>
      <c r="V21">
        <f t="shared" si="5"/>
        <v>1627</v>
      </c>
      <c r="W21">
        <f t="shared" si="5"/>
        <v>18387</v>
      </c>
      <c r="X21">
        <f t="shared" si="5"/>
        <v>-1368</v>
      </c>
      <c r="Y21">
        <f t="shared" si="5"/>
        <v>-1370</v>
      </c>
      <c r="Z21">
        <f t="shared" si="5"/>
        <v>343</v>
      </c>
      <c r="AA21">
        <f t="shared" si="5"/>
        <v>0</v>
      </c>
    </row>
    <row r="22" spans="2:27" x14ac:dyDescent="0.25">
      <c r="B22" t="s">
        <v>13</v>
      </c>
      <c r="D22">
        <v>8748</v>
      </c>
      <c r="E22">
        <v>8628</v>
      </c>
      <c r="F22">
        <v>8847</v>
      </c>
      <c r="G22">
        <v>8821</v>
      </c>
      <c r="H22">
        <v>8362</v>
      </c>
      <c r="I22">
        <v>8399</v>
      </c>
      <c r="L22">
        <f>SUM(D$17:D22)</f>
        <v>60064</v>
      </c>
      <c r="M22">
        <f>SUM(E$17:E22)</f>
        <v>76704</v>
      </c>
      <c r="N22">
        <f>SUM(F$17:F22)</f>
        <v>57168</v>
      </c>
      <c r="O22">
        <f>SUM(G$17:G22)</f>
        <v>57140</v>
      </c>
      <c r="P22">
        <f>SUM(H$17:H22)</f>
        <v>58394</v>
      </c>
      <c r="Q22">
        <f>SUM(I$17:I22)</f>
        <v>58088</v>
      </c>
      <c r="R22">
        <f t="shared" si="4"/>
        <v>58088</v>
      </c>
      <c r="T22" t="s">
        <v>13</v>
      </c>
      <c r="V22">
        <f t="shared" si="5"/>
        <v>1976</v>
      </c>
      <c r="W22">
        <f t="shared" si="5"/>
        <v>18616</v>
      </c>
      <c r="X22">
        <f t="shared" si="5"/>
        <v>-920</v>
      </c>
      <c r="Y22">
        <f t="shared" si="5"/>
        <v>-948</v>
      </c>
      <c r="Z22">
        <f t="shared" si="5"/>
        <v>306</v>
      </c>
      <c r="AA22">
        <f t="shared" si="5"/>
        <v>0</v>
      </c>
    </row>
    <row r="23" spans="2:27" x14ac:dyDescent="0.25">
      <c r="B23" t="s">
        <v>14</v>
      </c>
      <c r="D23">
        <v>9219</v>
      </c>
      <c r="E23">
        <v>8814</v>
      </c>
      <c r="F23">
        <v>9178</v>
      </c>
      <c r="G23">
        <v>9104</v>
      </c>
      <c r="H23">
        <v>9130</v>
      </c>
      <c r="I23">
        <v>8367</v>
      </c>
      <c r="L23">
        <f>SUM(D$17:D23)</f>
        <v>69283</v>
      </c>
      <c r="M23">
        <f>SUM(E$17:E23)</f>
        <v>85518</v>
      </c>
      <c r="N23">
        <f>SUM(F$17:F23)</f>
        <v>66346</v>
      </c>
      <c r="O23">
        <f>SUM(G$17:G23)</f>
        <v>66244</v>
      </c>
      <c r="P23">
        <f>SUM(H$17:H23)</f>
        <v>67524</v>
      </c>
      <c r="Q23">
        <f>SUM(I$17:I23)</f>
        <v>66455</v>
      </c>
      <c r="R23">
        <f t="shared" si="4"/>
        <v>66455</v>
      </c>
      <c r="T23" t="s">
        <v>14</v>
      </c>
      <c r="V23">
        <f t="shared" si="5"/>
        <v>2828</v>
      </c>
      <c r="W23">
        <f t="shared" si="5"/>
        <v>19063</v>
      </c>
      <c r="X23">
        <f t="shared" si="5"/>
        <v>-109</v>
      </c>
      <c r="Y23">
        <f t="shared" si="5"/>
        <v>-211</v>
      </c>
      <c r="Z23">
        <f t="shared" si="5"/>
        <v>1069</v>
      </c>
      <c r="AA23">
        <f t="shared" si="5"/>
        <v>0</v>
      </c>
    </row>
    <row r="24" spans="2:27" x14ac:dyDescent="0.25">
      <c r="B24" t="s">
        <v>15</v>
      </c>
      <c r="D24">
        <v>9477</v>
      </c>
      <c r="E24">
        <v>8714</v>
      </c>
      <c r="F24">
        <v>9379</v>
      </c>
      <c r="G24">
        <v>9017</v>
      </c>
      <c r="H24">
        <v>9109</v>
      </c>
      <c r="I24">
        <v>8655</v>
      </c>
      <c r="L24">
        <f>SUM(D$17:D24)</f>
        <v>78760</v>
      </c>
      <c r="M24">
        <f>SUM(E$17:E24)</f>
        <v>94232</v>
      </c>
      <c r="N24">
        <f>SUM(F$17:F24)</f>
        <v>75725</v>
      </c>
      <c r="O24">
        <f>SUM(G$17:G24)</f>
        <v>75261</v>
      </c>
      <c r="P24">
        <f>SUM(H$17:H24)</f>
        <v>76633</v>
      </c>
      <c r="Q24">
        <f>SUM(I$17:I24)</f>
        <v>75110</v>
      </c>
      <c r="R24">
        <f t="shared" si="4"/>
        <v>75725</v>
      </c>
      <c r="T24" t="s">
        <v>15</v>
      </c>
      <c r="V24">
        <f t="shared" si="5"/>
        <v>3035</v>
      </c>
      <c r="W24">
        <f t="shared" si="5"/>
        <v>18507</v>
      </c>
      <c r="X24">
        <f t="shared" si="5"/>
        <v>0</v>
      </c>
      <c r="Y24">
        <f t="shared" si="5"/>
        <v>-464</v>
      </c>
      <c r="Z24">
        <f t="shared" si="5"/>
        <v>908</v>
      </c>
      <c r="AA24">
        <f t="shared" si="5"/>
        <v>-615</v>
      </c>
    </row>
    <row r="25" spans="2:27" x14ac:dyDescent="0.25">
      <c r="B25" t="s">
        <v>16</v>
      </c>
      <c r="D25">
        <v>9564</v>
      </c>
      <c r="E25">
        <v>8932</v>
      </c>
      <c r="F25">
        <v>9459</v>
      </c>
      <c r="G25">
        <v>8673</v>
      </c>
      <c r="H25">
        <v>8535</v>
      </c>
      <c r="I25">
        <v>8583</v>
      </c>
      <c r="L25">
        <f>SUM(D$17:D25)</f>
        <v>88324</v>
      </c>
      <c r="M25">
        <f>SUM(E$17:E25)</f>
        <v>103164</v>
      </c>
      <c r="N25">
        <f>SUM(F$17:F25)</f>
        <v>85184</v>
      </c>
      <c r="O25">
        <f>SUM(G$17:G25)</f>
        <v>83934</v>
      </c>
      <c r="P25">
        <f>SUM(H$17:H25)</f>
        <v>85168</v>
      </c>
      <c r="Q25">
        <f>SUM(I$17:I25)</f>
        <v>83693</v>
      </c>
      <c r="R25">
        <f t="shared" si="4"/>
        <v>85168</v>
      </c>
      <c r="T25" t="s">
        <v>16</v>
      </c>
      <c r="V25">
        <f t="shared" si="5"/>
        <v>3156</v>
      </c>
      <c r="W25">
        <f t="shared" si="5"/>
        <v>17996</v>
      </c>
      <c r="X25">
        <f t="shared" si="5"/>
        <v>16</v>
      </c>
      <c r="Y25">
        <f t="shared" si="5"/>
        <v>-1234</v>
      </c>
      <c r="Z25">
        <f t="shared" si="5"/>
        <v>0</v>
      </c>
      <c r="AA25">
        <f t="shared" si="5"/>
        <v>-1475</v>
      </c>
    </row>
    <row r="26" spans="2:27" x14ac:dyDescent="0.25">
      <c r="B26" t="s">
        <v>17</v>
      </c>
      <c r="D26">
        <v>10232</v>
      </c>
      <c r="E26">
        <v>10101</v>
      </c>
      <c r="F26">
        <v>14189</v>
      </c>
      <c r="G26">
        <v>9445</v>
      </c>
      <c r="H26">
        <v>9161</v>
      </c>
      <c r="I26">
        <v>9410</v>
      </c>
      <c r="L26">
        <f>SUM(D$17:D26)</f>
        <v>98556</v>
      </c>
      <c r="M26">
        <f>SUM(E$17:E26)</f>
        <v>113265</v>
      </c>
      <c r="N26">
        <f>SUM(F$17:F26)</f>
        <v>99373</v>
      </c>
      <c r="O26">
        <f>SUM(G$17:G26)</f>
        <v>93379</v>
      </c>
      <c r="P26">
        <f>SUM(H$17:H26)</f>
        <v>94329</v>
      </c>
      <c r="Q26">
        <f>SUM(I$17:I26)</f>
        <v>93103</v>
      </c>
      <c r="R26">
        <f t="shared" si="4"/>
        <v>94329</v>
      </c>
      <c r="T26" t="s">
        <v>17</v>
      </c>
      <c r="V26">
        <f t="shared" si="5"/>
        <v>4227</v>
      </c>
      <c r="W26">
        <f t="shared" si="5"/>
        <v>18936</v>
      </c>
      <c r="X26">
        <f t="shared" si="5"/>
        <v>5044</v>
      </c>
      <c r="Y26">
        <f t="shared" si="5"/>
        <v>-950</v>
      </c>
      <c r="Z26">
        <f t="shared" si="5"/>
        <v>0</v>
      </c>
      <c r="AA26">
        <f t="shared" si="5"/>
        <v>-1226</v>
      </c>
    </row>
    <row r="27" spans="2:27" x14ac:dyDescent="0.25">
      <c r="B27" t="s">
        <v>18</v>
      </c>
      <c r="D27">
        <v>9491</v>
      </c>
      <c r="E27">
        <v>12815</v>
      </c>
      <c r="F27">
        <v>15751</v>
      </c>
      <c r="G27">
        <v>9238</v>
      </c>
      <c r="H27">
        <v>8893</v>
      </c>
      <c r="I27">
        <v>8857</v>
      </c>
      <c r="L27">
        <f>SUM(D$17:D27)</f>
        <v>108047</v>
      </c>
      <c r="M27">
        <f>SUM(E$17:E27)</f>
        <v>126080</v>
      </c>
      <c r="N27">
        <f>SUM(F$17:F27)</f>
        <v>115124</v>
      </c>
      <c r="O27">
        <f>SUM(G$17:G27)</f>
        <v>102617</v>
      </c>
      <c r="P27">
        <f>SUM(H$17:H27)</f>
        <v>103222</v>
      </c>
      <c r="Q27">
        <f>SUM(I$17:I27)</f>
        <v>101960</v>
      </c>
      <c r="R27">
        <f t="shared" si="4"/>
        <v>103222</v>
      </c>
      <c r="T27" t="s">
        <v>18</v>
      </c>
      <c r="V27">
        <f t="shared" si="5"/>
        <v>4825</v>
      </c>
      <c r="W27">
        <f t="shared" si="5"/>
        <v>22858</v>
      </c>
      <c r="X27">
        <f t="shared" si="5"/>
        <v>11902</v>
      </c>
      <c r="Y27">
        <f t="shared" si="5"/>
        <v>-605</v>
      </c>
      <c r="Z27">
        <f t="shared" si="5"/>
        <v>0</v>
      </c>
      <c r="AA27">
        <f t="shared" si="5"/>
        <v>-1262</v>
      </c>
    </row>
    <row r="28" spans="2:27" x14ac:dyDescent="0.25">
      <c r="B28" t="s">
        <v>19</v>
      </c>
      <c r="D28">
        <v>12172</v>
      </c>
      <c r="E28">
        <v>13811</v>
      </c>
      <c r="F28">
        <v>14165</v>
      </c>
      <c r="G28">
        <v>9745</v>
      </c>
      <c r="H28">
        <v>9698</v>
      </c>
      <c r="I28">
        <v>9483</v>
      </c>
      <c r="L28">
        <f>SUM(D$17:D28)</f>
        <v>120219</v>
      </c>
      <c r="M28">
        <f>SUM(E$17:E28)</f>
        <v>139891</v>
      </c>
      <c r="N28">
        <f>SUM(F$17:F28)</f>
        <v>129289</v>
      </c>
      <c r="O28">
        <f>SUM(G$17:G28)</f>
        <v>112362</v>
      </c>
      <c r="P28">
        <f>SUM(H$17:H28)</f>
        <v>112920</v>
      </c>
      <c r="Q28">
        <f>SUM(I$17:I28)</f>
        <v>111443</v>
      </c>
      <c r="R28">
        <f t="shared" si="4"/>
        <v>112920</v>
      </c>
      <c r="T28" t="s">
        <v>19</v>
      </c>
      <c r="V28">
        <f t="shared" si="5"/>
        <v>7299</v>
      </c>
      <c r="W28">
        <f t="shared" si="5"/>
        <v>26971</v>
      </c>
      <c r="X28">
        <f t="shared" si="5"/>
        <v>16369</v>
      </c>
      <c r="Y28">
        <f t="shared" si="5"/>
        <v>-558</v>
      </c>
      <c r="Z28">
        <f t="shared" si="5"/>
        <v>0</v>
      </c>
      <c r="AA28">
        <f t="shared" si="5"/>
        <v>-1477</v>
      </c>
    </row>
    <row r="31" spans="2:27" x14ac:dyDescent="0.25">
      <c r="B31" s="3" t="s">
        <v>99</v>
      </c>
      <c r="C31" s="3"/>
    </row>
    <row r="32" spans="2:27" x14ac:dyDescent="0.25">
      <c r="B32" s="3"/>
      <c r="C32" s="3"/>
    </row>
    <row r="35" spans="2:27" x14ac:dyDescent="0.25">
      <c r="B35" t="s">
        <v>186</v>
      </c>
      <c r="C35" t="s">
        <v>127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K35" t="s">
        <v>127</v>
      </c>
      <c r="L35" t="s">
        <v>0</v>
      </c>
      <c r="M35" t="s">
        <v>1</v>
      </c>
      <c r="N35" t="s">
        <v>2</v>
      </c>
      <c r="O35" t="s">
        <v>3</v>
      </c>
      <c r="P35" t="s">
        <v>4</v>
      </c>
      <c r="Q35" t="s">
        <v>5</v>
      </c>
      <c r="R35" t="s">
        <v>7</v>
      </c>
      <c r="T35" t="s">
        <v>6</v>
      </c>
      <c r="U35" t="s">
        <v>127</v>
      </c>
      <c r="V35" t="s">
        <v>0</v>
      </c>
      <c r="W35" t="s">
        <v>1</v>
      </c>
      <c r="X35" t="s">
        <v>2</v>
      </c>
      <c r="Y35" t="s">
        <v>3</v>
      </c>
      <c r="Z35" t="s">
        <v>4</v>
      </c>
      <c r="AA35" t="s">
        <v>5</v>
      </c>
    </row>
    <row r="36" spans="2:27" x14ac:dyDescent="0.25">
      <c r="B36" t="s">
        <v>8</v>
      </c>
      <c r="C36">
        <v>758</v>
      </c>
      <c r="D36">
        <v>840</v>
      </c>
      <c r="E36">
        <v>758</v>
      </c>
      <c r="F36">
        <v>889</v>
      </c>
      <c r="G36">
        <v>985</v>
      </c>
      <c r="H36">
        <v>827</v>
      </c>
      <c r="I36">
        <v>884</v>
      </c>
      <c r="K36">
        <f>SUM(C$36:C36)</f>
        <v>758</v>
      </c>
      <c r="L36">
        <f>SUM(D$36:D36)</f>
        <v>840</v>
      </c>
      <c r="M36">
        <f>SUM(E$36:E36)</f>
        <v>758</v>
      </c>
      <c r="N36">
        <f>SUM(F$36:F36)</f>
        <v>889</v>
      </c>
      <c r="O36">
        <f>SUM(G$36:G36)</f>
        <v>985</v>
      </c>
      <c r="P36">
        <f>SUM(H$36:H36)</f>
        <v>827</v>
      </c>
      <c r="Q36">
        <f>SUM(I$36:I36)</f>
        <v>884</v>
      </c>
      <c r="R36">
        <f t="shared" ref="R36:R47" si="6">MEDIAN(M36:Q36)</f>
        <v>884</v>
      </c>
      <c r="T36" t="s">
        <v>8</v>
      </c>
      <c r="U36">
        <f t="shared" ref="U36:AA47" si="7">K36-$R36</f>
        <v>-126</v>
      </c>
      <c r="V36">
        <f t="shared" si="7"/>
        <v>-44</v>
      </c>
      <c r="W36">
        <f t="shared" si="7"/>
        <v>-126</v>
      </c>
      <c r="X36">
        <f t="shared" si="7"/>
        <v>5</v>
      </c>
      <c r="Y36">
        <f t="shared" si="7"/>
        <v>101</v>
      </c>
      <c r="Z36">
        <f t="shared" si="7"/>
        <v>-57</v>
      </c>
      <c r="AA36">
        <f t="shared" si="7"/>
        <v>0</v>
      </c>
    </row>
    <row r="37" spans="2:27" x14ac:dyDescent="0.25">
      <c r="B37" t="s">
        <v>9</v>
      </c>
      <c r="C37">
        <v>1107</v>
      </c>
      <c r="D37">
        <v>2307</v>
      </c>
      <c r="E37">
        <v>1138</v>
      </c>
      <c r="F37">
        <v>2306</v>
      </c>
      <c r="G37">
        <v>1241</v>
      </c>
      <c r="H37">
        <v>1247</v>
      </c>
      <c r="I37">
        <v>1125</v>
      </c>
      <c r="K37">
        <f>SUM(C$36:C37)</f>
        <v>1865</v>
      </c>
      <c r="L37">
        <f>SUM(D$36:D37)</f>
        <v>3147</v>
      </c>
      <c r="M37">
        <f>SUM(E$36:E37)</f>
        <v>1896</v>
      </c>
      <c r="N37">
        <f>SUM(F$36:F37)</f>
        <v>3195</v>
      </c>
      <c r="O37">
        <f>SUM(G$36:G37)</f>
        <v>2226</v>
      </c>
      <c r="P37">
        <f>SUM(H$36:H37)</f>
        <v>2074</v>
      </c>
      <c r="Q37">
        <f>SUM(I$36:I37)</f>
        <v>2009</v>
      </c>
      <c r="R37">
        <f t="shared" si="6"/>
        <v>2074</v>
      </c>
      <c r="T37" t="s">
        <v>9</v>
      </c>
      <c r="U37">
        <f t="shared" si="7"/>
        <v>-209</v>
      </c>
      <c r="V37">
        <f t="shared" si="7"/>
        <v>1073</v>
      </c>
      <c r="W37">
        <f t="shared" si="7"/>
        <v>-178</v>
      </c>
      <c r="X37">
        <f t="shared" si="7"/>
        <v>1121</v>
      </c>
      <c r="Y37">
        <f t="shared" si="7"/>
        <v>152</v>
      </c>
      <c r="Z37">
        <f t="shared" si="7"/>
        <v>0</v>
      </c>
      <c r="AA37">
        <f t="shared" si="7"/>
        <v>-65</v>
      </c>
    </row>
    <row r="38" spans="2:27" x14ac:dyDescent="0.25">
      <c r="B38" t="s">
        <v>10</v>
      </c>
      <c r="C38">
        <v>1671</v>
      </c>
      <c r="D38">
        <v>1377</v>
      </c>
      <c r="E38">
        <v>1028</v>
      </c>
      <c r="F38">
        <v>647</v>
      </c>
      <c r="G38">
        <v>1913</v>
      </c>
      <c r="H38">
        <v>1618</v>
      </c>
      <c r="I38">
        <v>1514</v>
      </c>
      <c r="K38">
        <f>SUM(C$36:C38)</f>
        <v>3536</v>
      </c>
      <c r="L38">
        <f>SUM(D$36:D38)</f>
        <v>4524</v>
      </c>
      <c r="M38">
        <f>SUM(E$36:E38)</f>
        <v>2924</v>
      </c>
      <c r="N38">
        <f>SUM(F$36:F38)</f>
        <v>3842</v>
      </c>
      <c r="O38">
        <f>SUM(G$36:G38)</f>
        <v>4139</v>
      </c>
      <c r="P38">
        <f>SUM(H$36:H38)</f>
        <v>3692</v>
      </c>
      <c r="Q38">
        <f>SUM(I$36:I38)</f>
        <v>3523</v>
      </c>
      <c r="R38">
        <f t="shared" si="6"/>
        <v>3692</v>
      </c>
      <c r="T38" t="s">
        <v>10</v>
      </c>
      <c r="U38">
        <f t="shared" si="7"/>
        <v>-156</v>
      </c>
      <c r="V38">
        <f t="shared" si="7"/>
        <v>832</v>
      </c>
      <c r="W38">
        <f t="shared" si="7"/>
        <v>-768</v>
      </c>
      <c r="X38">
        <f t="shared" si="7"/>
        <v>150</v>
      </c>
      <c r="Y38">
        <f t="shared" si="7"/>
        <v>447</v>
      </c>
      <c r="Z38">
        <f t="shared" si="7"/>
        <v>0</v>
      </c>
      <c r="AA38">
        <f t="shared" si="7"/>
        <v>-169</v>
      </c>
    </row>
    <row r="39" spans="2:27" x14ac:dyDescent="0.25">
      <c r="B39" t="s">
        <v>11</v>
      </c>
      <c r="D39">
        <v>3589</v>
      </c>
      <c r="E39">
        <v>2120</v>
      </c>
      <c r="F39">
        <v>742</v>
      </c>
      <c r="G39">
        <v>3522</v>
      </c>
      <c r="H39">
        <v>3614</v>
      </c>
      <c r="I39">
        <v>3656</v>
      </c>
      <c r="L39">
        <f>SUM(D$36:D39)</f>
        <v>8113</v>
      </c>
      <c r="M39">
        <f>SUM(E$36:E39)</f>
        <v>5044</v>
      </c>
      <c r="N39">
        <f>SUM(F$36:F39)</f>
        <v>4584</v>
      </c>
      <c r="O39">
        <f>SUM(G$36:G39)</f>
        <v>7661</v>
      </c>
      <c r="P39">
        <f>SUM(H$36:H39)</f>
        <v>7306</v>
      </c>
      <c r="Q39">
        <f>SUM(I$36:I39)</f>
        <v>7179</v>
      </c>
      <c r="R39">
        <f t="shared" si="6"/>
        <v>7179</v>
      </c>
      <c r="T39" t="s">
        <v>11</v>
      </c>
      <c r="V39">
        <f t="shared" si="7"/>
        <v>934</v>
      </c>
      <c r="W39">
        <f t="shared" si="7"/>
        <v>-2135</v>
      </c>
      <c r="X39">
        <f t="shared" si="7"/>
        <v>-2595</v>
      </c>
      <c r="Y39">
        <f t="shared" si="7"/>
        <v>482</v>
      </c>
      <c r="Z39">
        <f t="shared" si="7"/>
        <v>127</v>
      </c>
      <c r="AA39">
        <f t="shared" si="7"/>
        <v>0</v>
      </c>
    </row>
    <row r="40" spans="2:27" x14ac:dyDescent="0.25">
      <c r="B40" t="s">
        <v>12</v>
      </c>
      <c r="D40">
        <v>4212</v>
      </c>
      <c r="E40">
        <v>2797</v>
      </c>
      <c r="F40">
        <v>1856</v>
      </c>
      <c r="G40">
        <v>4578</v>
      </c>
      <c r="H40">
        <v>3819</v>
      </c>
      <c r="I40">
        <v>3367</v>
      </c>
      <c r="L40">
        <f>SUM(D$36:D40)</f>
        <v>12325</v>
      </c>
      <c r="M40">
        <f>SUM(E$36:E40)</f>
        <v>7841</v>
      </c>
      <c r="N40">
        <f>SUM(F$36:F40)</f>
        <v>6440</v>
      </c>
      <c r="O40">
        <f>SUM(G$36:G40)</f>
        <v>12239</v>
      </c>
      <c r="P40">
        <f>SUM(H$36:H40)</f>
        <v>11125</v>
      </c>
      <c r="Q40">
        <f>SUM(I$36:I40)</f>
        <v>10546</v>
      </c>
      <c r="R40">
        <f t="shared" si="6"/>
        <v>10546</v>
      </c>
      <c r="T40" t="s">
        <v>12</v>
      </c>
      <c r="V40">
        <f t="shared" si="7"/>
        <v>1779</v>
      </c>
      <c r="W40">
        <f t="shared" si="7"/>
        <v>-2705</v>
      </c>
      <c r="X40">
        <f t="shared" si="7"/>
        <v>-4106</v>
      </c>
      <c r="Y40">
        <f t="shared" si="7"/>
        <v>1693</v>
      </c>
      <c r="Z40">
        <f t="shared" si="7"/>
        <v>579</v>
      </c>
      <c r="AA40">
        <f t="shared" si="7"/>
        <v>0</v>
      </c>
    </row>
    <row r="41" spans="2:27" x14ac:dyDescent="0.25">
      <c r="B41" t="s">
        <v>13</v>
      </c>
      <c r="D41">
        <v>9821</v>
      </c>
      <c r="E41">
        <v>7585</v>
      </c>
      <c r="F41">
        <v>7253</v>
      </c>
      <c r="G41">
        <v>10808</v>
      </c>
      <c r="H41">
        <v>10717</v>
      </c>
      <c r="I41">
        <v>8925</v>
      </c>
      <c r="L41">
        <f>SUM(D$36:D41)</f>
        <v>22146</v>
      </c>
      <c r="M41">
        <f>SUM(E$36:E41)</f>
        <v>15426</v>
      </c>
      <c r="N41">
        <f>SUM(F$36:F41)</f>
        <v>13693</v>
      </c>
      <c r="O41">
        <f>SUM(G$36:G41)</f>
        <v>23047</v>
      </c>
      <c r="P41">
        <f>SUM(H$36:H41)</f>
        <v>21842</v>
      </c>
      <c r="Q41">
        <f>SUM(I$36:I41)</f>
        <v>19471</v>
      </c>
      <c r="R41">
        <f t="shared" si="6"/>
        <v>19471</v>
      </c>
      <c r="T41" t="s">
        <v>13</v>
      </c>
      <c r="V41">
        <f t="shared" si="7"/>
        <v>2675</v>
      </c>
      <c r="W41">
        <f t="shared" si="7"/>
        <v>-4045</v>
      </c>
      <c r="X41">
        <f t="shared" si="7"/>
        <v>-5778</v>
      </c>
      <c r="Y41">
        <f t="shared" si="7"/>
        <v>3576</v>
      </c>
      <c r="Z41">
        <f t="shared" si="7"/>
        <v>2371</v>
      </c>
      <c r="AA41">
        <f t="shared" si="7"/>
        <v>0</v>
      </c>
    </row>
    <row r="42" spans="2:27" x14ac:dyDescent="0.25">
      <c r="B42" t="s">
        <v>14</v>
      </c>
      <c r="D42">
        <v>9081</v>
      </c>
      <c r="E42">
        <v>8493</v>
      </c>
      <c r="F42">
        <v>6240</v>
      </c>
      <c r="G42">
        <v>6699</v>
      </c>
      <c r="H42">
        <v>7224</v>
      </c>
      <c r="I42">
        <v>9932</v>
      </c>
      <c r="L42">
        <f>SUM(D$36:D42)</f>
        <v>31227</v>
      </c>
      <c r="M42">
        <f>SUM(E$36:E42)</f>
        <v>23919</v>
      </c>
      <c r="N42">
        <f>SUM(F$36:F42)</f>
        <v>19933</v>
      </c>
      <c r="O42">
        <f>SUM(G$36:G42)</f>
        <v>29746</v>
      </c>
      <c r="P42">
        <f>SUM(H$36:H42)</f>
        <v>29066</v>
      </c>
      <c r="Q42">
        <f>SUM(I$36:I42)</f>
        <v>29403</v>
      </c>
      <c r="R42">
        <f t="shared" si="6"/>
        <v>29066</v>
      </c>
      <c r="T42" t="s">
        <v>14</v>
      </c>
      <c r="V42">
        <f t="shared" si="7"/>
        <v>2161</v>
      </c>
      <c r="W42">
        <f t="shared" si="7"/>
        <v>-5147</v>
      </c>
      <c r="X42">
        <f t="shared" si="7"/>
        <v>-9133</v>
      </c>
      <c r="Y42">
        <f t="shared" si="7"/>
        <v>680</v>
      </c>
      <c r="Z42">
        <f t="shared" si="7"/>
        <v>0</v>
      </c>
      <c r="AA42">
        <f t="shared" si="7"/>
        <v>337</v>
      </c>
    </row>
    <row r="43" spans="2:27" x14ac:dyDescent="0.25">
      <c r="B43" t="s">
        <v>15</v>
      </c>
      <c r="D43">
        <v>8354</v>
      </c>
      <c r="E43">
        <v>8664</v>
      </c>
      <c r="F43">
        <v>10084</v>
      </c>
      <c r="G43">
        <v>9151</v>
      </c>
      <c r="H43">
        <v>10638</v>
      </c>
      <c r="I43">
        <v>7325</v>
      </c>
      <c r="L43">
        <f>SUM(D$36:D43)</f>
        <v>39581</v>
      </c>
      <c r="M43">
        <f>SUM(E$36:E43)</f>
        <v>32583</v>
      </c>
      <c r="N43">
        <f>SUM(F$36:F43)</f>
        <v>30017</v>
      </c>
      <c r="O43">
        <f>SUM(G$36:G43)</f>
        <v>38897</v>
      </c>
      <c r="P43">
        <f>SUM(H$36:H43)</f>
        <v>39704</v>
      </c>
      <c r="Q43">
        <f>SUM(I$36:I43)</f>
        <v>36728</v>
      </c>
      <c r="R43">
        <f t="shared" si="6"/>
        <v>36728</v>
      </c>
      <c r="T43" t="s">
        <v>15</v>
      </c>
      <c r="V43">
        <f t="shared" si="7"/>
        <v>2853</v>
      </c>
      <c r="W43">
        <f t="shared" si="7"/>
        <v>-4145</v>
      </c>
      <c r="X43">
        <f t="shared" si="7"/>
        <v>-6711</v>
      </c>
      <c r="Y43">
        <f t="shared" si="7"/>
        <v>2169</v>
      </c>
      <c r="Z43">
        <f t="shared" si="7"/>
        <v>2976</v>
      </c>
      <c r="AA43">
        <f t="shared" si="7"/>
        <v>0</v>
      </c>
    </row>
    <row r="44" spans="2:27" x14ac:dyDescent="0.25">
      <c r="B44" t="s">
        <v>16</v>
      </c>
      <c r="D44">
        <v>8517</v>
      </c>
      <c r="E44">
        <v>7649</v>
      </c>
      <c r="F44">
        <v>8629</v>
      </c>
      <c r="G44">
        <v>8876</v>
      </c>
      <c r="H44">
        <v>9068</v>
      </c>
      <c r="I44">
        <v>9610</v>
      </c>
      <c r="L44">
        <f>SUM(D$36:D44)</f>
        <v>48098</v>
      </c>
      <c r="M44">
        <f>SUM(E$36:E44)</f>
        <v>40232</v>
      </c>
      <c r="N44">
        <f>SUM(F$36:F44)</f>
        <v>38646</v>
      </c>
      <c r="O44">
        <f>SUM(G$36:G44)</f>
        <v>47773</v>
      </c>
      <c r="P44">
        <f>SUM(H$36:H44)</f>
        <v>48772</v>
      </c>
      <c r="Q44">
        <f>SUM(I$36:I44)</f>
        <v>46338</v>
      </c>
      <c r="R44">
        <f t="shared" si="6"/>
        <v>46338</v>
      </c>
      <c r="T44" t="s">
        <v>16</v>
      </c>
      <c r="V44">
        <f t="shared" si="7"/>
        <v>1760</v>
      </c>
      <c r="W44">
        <f t="shared" si="7"/>
        <v>-6106</v>
      </c>
      <c r="X44">
        <f t="shared" si="7"/>
        <v>-7692</v>
      </c>
      <c r="Y44">
        <f t="shared" si="7"/>
        <v>1435</v>
      </c>
      <c r="Z44">
        <f t="shared" si="7"/>
        <v>2434</v>
      </c>
      <c r="AA44">
        <f t="shared" si="7"/>
        <v>0</v>
      </c>
    </row>
    <row r="45" spans="2:27" x14ac:dyDescent="0.25">
      <c r="B45" t="s">
        <v>17</v>
      </c>
      <c r="D45">
        <v>3634</v>
      </c>
      <c r="E45">
        <v>3695</v>
      </c>
      <c r="F45">
        <v>4561</v>
      </c>
      <c r="G45">
        <v>4030</v>
      </c>
      <c r="H45">
        <v>2780</v>
      </c>
      <c r="I45">
        <v>3117</v>
      </c>
      <c r="L45">
        <f>SUM(D$36:D45)</f>
        <v>51732</v>
      </c>
      <c r="M45">
        <f>SUM(E$36:E45)</f>
        <v>43927</v>
      </c>
      <c r="N45">
        <f>SUM(F$36:F45)</f>
        <v>43207</v>
      </c>
      <c r="O45">
        <f>SUM(G$36:G45)</f>
        <v>51803</v>
      </c>
      <c r="P45">
        <f>SUM(H$36:H45)</f>
        <v>51552</v>
      </c>
      <c r="Q45">
        <f>SUM(I$36:I45)</f>
        <v>49455</v>
      </c>
      <c r="R45">
        <f t="shared" si="6"/>
        <v>49455</v>
      </c>
      <c r="T45" t="s">
        <v>17</v>
      </c>
      <c r="V45">
        <f t="shared" si="7"/>
        <v>2277</v>
      </c>
      <c r="W45">
        <f t="shared" si="7"/>
        <v>-5528</v>
      </c>
      <c r="X45">
        <f t="shared" si="7"/>
        <v>-6248</v>
      </c>
      <c r="Y45">
        <f t="shared" si="7"/>
        <v>2348</v>
      </c>
      <c r="Z45">
        <f t="shared" si="7"/>
        <v>2097</v>
      </c>
      <c r="AA45">
        <f t="shared" si="7"/>
        <v>0</v>
      </c>
    </row>
    <row r="46" spans="2:27" x14ac:dyDescent="0.25">
      <c r="B46" t="s">
        <v>18</v>
      </c>
      <c r="D46">
        <v>1870</v>
      </c>
      <c r="E46">
        <v>1756</v>
      </c>
      <c r="F46">
        <v>1068</v>
      </c>
      <c r="G46">
        <v>1947</v>
      </c>
      <c r="H46">
        <v>1609</v>
      </c>
      <c r="I46">
        <v>1866</v>
      </c>
      <c r="L46">
        <f>SUM(D$36:D46)</f>
        <v>53602</v>
      </c>
      <c r="M46">
        <f>SUM(E$36:E46)</f>
        <v>45683</v>
      </c>
      <c r="N46">
        <f>SUM(F$36:F46)</f>
        <v>44275</v>
      </c>
      <c r="O46">
        <f>SUM(G$36:G46)</f>
        <v>53750</v>
      </c>
      <c r="P46">
        <f>SUM(H$36:H46)</f>
        <v>53161</v>
      </c>
      <c r="Q46">
        <f>SUM(I$36:I46)</f>
        <v>51321</v>
      </c>
      <c r="R46">
        <f t="shared" si="6"/>
        <v>51321</v>
      </c>
      <c r="T46" t="s">
        <v>18</v>
      </c>
      <c r="V46">
        <f t="shared" si="7"/>
        <v>2281</v>
      </c>
      <c r="W46">
        <f t="shared" si="7"/>
        <v>-5638</v>
      </c>
      <c r="X46">
        <f t="shared" si="7"/>
        <v>-7046</v>
      </c>
      <c r="Y46">
        <f t="shared" si="7"/>
        <v>2429</v>
      </c>
      <c r="Z46">
        <f t="shared" si="7"/>
        <v>1840</v>
      </c>
      <c r="AA46">
        <f t="shared" si="7"/>
        <v>0</v>
      </c>
    </row>
    <row r="47" spans="2:27" x14ac:dyDescent="0.25">
      <c r="B47" t="s">
        <v>19</v>
      </c>
      <c r="D47">
        <v>1218</v>
      </c>
      <c r="E47">
        <v>1095</v>
      </c>
      <c r="F47">
        <v>1140</v>
      </c>
      <c r="G47">
        <v>1120</v>
      </c>
      <c r="H47">
        <v>1309</v>
      </c>
      <c r="I47">
        <v>1246</v>
      </c>
      <c r="L47">
        <f>SUM(D$36:D47)</f>
        <v>54820</v>
      </c>
      <c r="M47">
        <f>SUM(E$36:E47)</f>
        <v>46778</v>
      </c>
      <c r="N47">
        <f>SUM(F$36:F47)</f>
        <v>45415</v>
      </c>
      <c r="O47">
        <f>SUM(G$36:G47)</f>
        <v>54870</v>
      </c>
      <c r="P47">
        <f>SUM(H$36:H47)</f>
        <v>54470</v>
      </c>
      <c r="Q47">
        <f>SUM(I$36:I47)</f>
        <v>52567</v>
      </c>
      <c r="R47">
        <f t="shared" si="6"/>
        <v>52567</v>
      </c>
      <c r="T47" t="s">
        <v>19</v>
      </c>
      <c r="V47">
        <f t="shared" si="7"/>
        <v>2253</v>
      </c>
      <c r="W47">
        <f t="shared" si="7"/>
        <v>-5789</v>
      </c>
      <c r="X47">
        <f t="shared" si="7"/>
        <v>-7152</v>
      </c>
      <c r="Y47">
        <f t="shared" si="7"/>
        <v>2303</v>
      </c>
      <c r="Z47">
        <f t="shared" si="7"/>
        <v>1903</v>
      </c>
      <c r="AA47">
        <f t="shared" si="7"/>
        <v>0</v>
      </c>
    </row>
    <row r="51" spans="2:5" x14ac:dyDescent="0.25">
      <c r="B51" t="s">
        <v>182</v>
      </c>
      <c r="C51" t="s">
        <v>191</v>
      </c>
      <c r="D51" t="s">
        <v>192</v>
      </c>
      <c r="E51" t="s">
        <v>164</v>
      </c>
    </row>
    <row r="52" spans="2:5" x14ac:dyDescent="0.25">
      <c r="B52" t="s">
        <v>193</v>
      </c>
      <c r="C52">
        <v>840</v>
      </c>
      <c r="D52">
        <v>8575</v>
      </c>
      <c r="E52">
        <v>11034</v>
      </c>
    </row>
    <row r="53" spans="2:5" x14ac:dyDescent="0.25">
      <c r="B53" t="s">
        <v>194</v>
      </c>
      <c r="C53">
        <v>2307</v>
      </c>
      <c r="D53">
        <v>7703</v>
      </c>
      <c r="E53">
        <v>10388</v>
      </c>
    </row>
    <row r="54" spans="2:5" x14ac:dyDescent="0.25">
      <c r="B54" t="s">
        <v>195</v>
      </c>
      <c r="C54">
        <v>1377</v>
      </c>
      <c r="D54">
        <v>8399</v>
      </c>
      <c r="E54">
        <v>10695</v>
      </c>
    </row>
    <row r="55" spans="2:5" x14ac:dyDescent="0.25">
      <c r="B55" t="s">
        <v>196</v>
      </c>
      <c r="C55">
        <v>3589</v>
      </c>
      <c r="D55">
        <v>8097</v>
      </c>
      <c r="E55">
        <v>9963</v>
      </c>
    </row>
    <row r="56" spans="2:5" x14ac:dyDescent="0.25">
      <c r="B56" t="s">
        <v>197</v>
      </c>
      <c r="C56">
        <v>4212</v>
      </c>
      <c r="D56">
        <v>8908</v>
      </c>
      <c r="E56">
        <v>9236</v>
      </c>
    </row>
    <row r="57" spans="2:5" x14ac:dyDescent="0.25">
      <c r="B57" t="s">
        <v>198</v>
      </c>
      <c r="C57">
        <v>9821</v>
      </c>
      <c r="D57">
        <v>9229</v>
      </c>
      <c r="E57">
        <v>8748</v>
      </c>
    </row>
    <row r="58" spans="2:5" x14ac:dyDescent="0.25">
      <c r="B58" t="s">
        <v>199</v>
      </c>
      <c r="C58">
        <v>9081</v>
      </c>
      <c r="D58">
        <v>9180</v>
      </c>
      <c r="E58">
        <v>9219</v>
      </c>
    </row>
    <row r="59" spans="2:5" x14ac:dyDescent="0.25">
      <c r="B59" t="s">
        <v>200</v>
      </c>
      <c r="C59">
        <v>8354</v>
      </c>
      <c r="D59">
        <v>8945</v>
      </c>
      <c r="E59">
        <v>9477</v>
      </c>
    </row>
    <row r="60" spans="2:5" x14ac:dyDescent="0.25">
      <c r="B60" t="s">
        <v>201</v>
      </c>
      <c r="C60">
        <v>8517</v>
      </c>
      <c r="D60">
        <v>8762</v>
      </c>
      <c r="E60">
        <v>9564</v>
      </c>
    </row>
    <row r="61" spans="2:5" x14ac:dyDescent="0.25">
      <c r="B61" t="s">
        <v>202</v>
      </c>
      <c r="C61">
        <v>3634</v>
      </c>
      <c r="D61">
        <v>8345</v>
      </c>
      <c r="E61">
        <v>10232</v>
      </c>
    </row>
    <row r="62" spans="2:5" x14ac:dyDescent="0.25">
      <c r="B62" t="s">
        <v>203</v>
      </c>
      <c r="C62">
        <v>1870</v>
      </c>
      <c r="D62">
        <v>7614</v>
      </c>
      <c r="E62">
        <v>9491</v>
      </c>
    </row>
    <row r="63" spans="2:5" x14ac:dyDescent="0.25">
      <c r="B63" t="s">
        <v>204</v>
      </c>
      <c r="C63">
        <v>1218</v>
      </c>
      <c r="D63">
        <v>7542</v>
      </c>
      <c r="E63">
        <v>12172</v>
      </c>
    </row>
    <row r="64" spans="2:5" x14ac:dyDescent="0.25">
      <c r="B64" t="s">
        <v>205</v>
      </c>
      <c r="C64">
        <v>758</v>
      </c>
      <c r="D64">
        <v>7601</v>
      </c>
      <c r="E64">
        <v>11368</v>
      </c>
    </row>
    <row r="65" spans="2:5" x14ac:dyDescent="0.25">
      <c r="B65" t="s">
        <v>206</v>
      </c>
      <c r="C65">
        <v>1107</v>
      </c>
      <c r="D65">
        <v>6683</v>
      </c>
      <c r="E65">
        <v>9095</v>
      </c>
    </row>
    <row r="66" spans="2:5" x14ac:dyDescent="0.25">
      <c r="B66" t="s">
        <v>207</v>
      </c>
      <c r="C66">
        <v>1671</v>
      </c>
      <c r="D66">
        <v>7727</v>
      </c>
      <c r="E66">
        <v>9790</v>
      </c>
    </row>
  </sheetData>
  <hyperlinks>
    <hyperlink ref="A1" location="home!A1" display="home" xr:uid="{CF05F96A-A730-4F50-8FCA-FB7C485AAA6A}"/>
    <hyperlink ref="B31" r:id="rId1" xr:uid="{8B547ABC-3E27-4FFD-A9FB-ED4F3FBA9144}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821-8DE5-4D1F-862B-62025F1E7A75}">
  <dimension ref="A1:AD32"/>
  <sheetViews>
    <sheetView zoomScaleNormal="100"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3973</v>
      </c>
      <c r="D2">
        <v>4398</v>
      </c>
      <c r="E2">
        <v>4665</v>
      </c>
      <c r="F2">
        <v>4990</v>
      </c>
      <c r="G2">
        <v>4781</v>
      </c>
      <c r="H2">
        <v>4791</v>
      </c>
      <c r="I2">
        <v>4791</v>
      </c>
      <c r="K2">
        <f>SUM(C$2:C2)</f>
        <v>3973</v>
      </c>
      <c r="L2">
        <f>SUM(D$2:D2)</f>
        <v>4398</v>
      </c>
      <c r="M2">
        <f>SUM(E$2:E2)</f>
        <v>4665</v>
      </c>
      <c r="N2">
        <f>SUM(F$2:F2)</f>
        <v>4990</v>
      </c>
      <c r="O2">
        <f>SUM(G$2:G2)</f>
        <v>4781</v>
      </c>
      <c r="P2">
        <f>SUM(H$2:H2)</f>
        <v>4791</v>
      </c>
      <c r="Q2">
        <f>SUM(I$2:I2)</f>
        <v>4791</v>
      </c>
      <c r="R2">
        <f>MEDIAN(M2:Q2)</f>
        <v>4791</v>
      </c>
      <c r="T2" t="s">
        <v>8</v>
      </c>
      <c r="U2">
        <f t="shared" ref="U2:AA13" si="0">K2-$R2</f>
        <v>-818</v>
      </c>
      <c r="V2">
        <f t="shared" si="0"/>
        <v>-393</v>
      </c>
      <c r="W2">
        <f t="shared" si="0"/>
        <v>-126</v>
      </c>
      <c r="X2">
        <f t="shared" si="0"/>
        <v>199</v>
      </c>
      <c r="Y2">
        <f t="shared" si="0"/>
        <v>-10</v>
      </c>
      <c r="Z2">
        <f t="shared" si="0"/>
        <v>0</v>
      </c>
      <c r="AA2">
        <f t="shared" si="0"/>
        <v>0</v>
      </c>
      <c r="AC2">
        <f>MEDIAN($E2:$I2)</f>
        <v>4791</v>
      </c>
      <c r="AD2">
        <f>MEDIAN(F2:I2)</f>
        <v>4791</v>
      </c>
    </row>
    <row r="3" spans="1:30" x14ac:dyDescent="0.25">
      <c r="B3" t="s">
        <v>9</v>
      </c>
      <c r="C3">
        <v>3758</v>
      </c>
      <c r="D3">
        <v>4019</v>
      </c>
      <c r="E3">
        <v>4403</v>
      </c>
      <c r="F3">
        <v>4256</v>
      </c>
      <c r="G3">
        <v>4216</v>
      </c>
      <c r="H3">
        <v>4313</v>
      </c>
      <c r="I3">
        <v>4509</v>
      </c>
      <c r="K3">
        <f>SUM(C$2:C3)</f>
        <v>7731</v>
      </c>
      <c r="L3">
        <f>SUM(D$2:D3)</f>
        <v>8417</v>
      </c>
      <c r="M3">
        <f>SUM(E$2:E3)</f>
        <v>9068</v>
      </c>
      <c r="N3">
        <f>SUM(F$2:F3)</f>
        <v>9246</v>
      </c>
      <c r="O3">
        <f>SUM(G$2:G3)</f>
        <v>8997</v>
      </c>
      <c r="P3">
        <f>SUM(H$2:H3)</f>
        <v>9104</v>
      </c>
      <c r="Q3">
        <f>SUM(I$2:I3)</f>
        <v>9300</v>
      </c>
      <c r="R3">
        <f t="shared" ref="R3:R13" si="1">MEDIAN(M3:Q3)</f>
        <v>9104</v>
      </c>
      <c r="T3" t="s">
        <v>9</v>
      </c>
      <c r="U3">
        <f t="shared" si="0"/>
        <v>-1373</v>
      </c>
      <c r="V3">
        <f t="shared" si="0"/>
        <v>-687</v>
      </c>
      <c r="W3">
        <f t="shared" si="0"/>
        <v>-36</v>
      </c>
      <c r="X3">
        <f t="shared" si="0"/>
        <v>142</v>
      </c>
      <c r="Y3">
        <f t="shared" si="0"/>
        <v>-107</v>
      </c>
      <c r="Z3">
        <f t="shared" si="0"/>
        <v>0</v>
      </c>
      <c r="AA3">
        <f t="shared" si="0"/>
        <v>196</v>
      </c>
      <c r="AC3">
        <f t="shared" ref="AC3:AC13" si="2">MEDIAN($E3:$I3)</f>
        <v>4313</v>
      </c>
      <c r="AD3">
        <f t="shared" ref="AD3:AD13" si="3">MEDIAN(F3:I3)</f>
        <v>4284.5</v>
      </c>
    </row>
    <row r="4" spans="1:30" x14ac:dyDescent="0.25">
      <c r="B4" t="s">
        <v>10</v>
      </c>
      <c r="C4">
        <v>4160</v>
      </c>
      <c r="D4">
        <v>4392</v>
      </c>
      <c r="E4">
        <v>4823</v>
      </c>
      <c r="F4">
        <v>4460</v>
      </c>
      <c r="G4">
        <v>4520</v>
      </c>
      <c r="H4">
        <v>4794</v>
      </c>
      <c r="I4">
        <v>4792</v>
      </c>
      <c r="K4">
        <f>SUM(C$2:C4)</f>
        <v>11891</v>
      </c>
      <c r="L4">
        <f>SUM(D$2:D4)</f>
        <v>12809</v>
      </c>
      <c r="M4">
        <f>SUM(E$2:E4)</f>
        <v>13891</v>
      </c>
      <c r="N4">
        <f>SUM(F$2:F4)</f>
        <v>13706</v>
      </c>
      <c r="O4">
        <f>SUM(G$2:G4)</f>
        <v>13517</v>
      </c>
      <c r="P4">
        <f>SUM(H$2:H4)</f>
        <v>13898</v>
      </c>
      <c r="Q4">
        <f>SUM(I$2:I4)</f>
        <v>14092</v>
      </c>
      <c r="R4">
        <f t="shared" si="1"/>
        <v>13891</v>
      </c>
      <c r="T4" t="s">
        <v>10</v>
      </c>
      <c r="U4">
        <f t="shared" si="0"/>
        <v>-2000</v>
      </c>
      <c r="V4">
        <f t="shared" si="0"/>
        <v>-1082</v>
      </c>
      <c r="W4">
        <f t="shared" si="0"/>
        <v>0</v>
      </c>
      <c r="X4">
        <f t="shared" si="0"/>
        <v>-185</v>
      </c>
      <c r="Y4">
        <f t="shared" si="0"/>
        <v>-374</v>
      </c>
      <c r="Z4">
        <f t="shared" si="0"/>
        <v>7</v>
      </c>
      <c r="AA4">
        <f t="shared" si="0"/>
        <v>201</v>
      </c>
      <c r="AC4">
        <f t="shared" si="2"/>
        <v>4792</v>
      </c>
      <c r="AD4">
        <f t="shared" si="3"/>
        <v>4656</v>
      </c>
    </row>
    <row r="5" spans="1:30" x14ac:dyDescent="0.25">
      <c r="B5" t="s">
        <v>11</v>
      </c>
      <c r="D5">
        <v>4188</v>
      </c>
      <c r="E5">
        <v>4523</v>
      </c>
      <c r="F5">
        <v>4516</v>
      </c>
      <c r="G5">
        <v>4694</v>
      </c>
      <c r="H5">
        <v>4572</v>
      </c>
      <c r="I5">
        <v>4469</v>
      </c>
      <c r="L5">
        <f>SUM(D$2:D5)</f>
        <v>16997</v>
      </c>
      <c r="M5">
        <f>SUM(E$2:E5)</f>
        <v>18414</v>
      </c>
      <c r="N5">
        <f>SUM(F$2:F5)</f>
        <v>18222</v>
      </c>
      <c r="O5">
        <f>SUM(G$2:G5)</f>
        <v>18211</v>
      </c>
      <c r="P5">
        <f>SUM(H$2:H5)</f>
        <v>18470</v>
      </c>
      <c r="Q5">
        <f>SUM(I$2:I5)</f>
        <v>18561</v>
      </c>
      <c r="R5">
        <f t="shared" si="1"/>
        <v>18414</v>
      </c>
      <c r="T5" t="s">
        <v>11</v>
      </c>
      <c r="V5">
        <f t="shared" si="0"/>
        <v>-1417</v>
      </c>
      <c r="W5">
        <f t="shared" si="0"/>
        <v>0</v>
      </c>
      <c r="X5">
        <f t="shared" si="0"/>
        <v>-192</v>
      </c>
      <c r="Y5">
        <f t="shared" si="0"/>
        <v>-203</v>
      </c>
      <c r="Z5">
        <f t="shared" si="0"/>
        <v>56</v>
      </c>
      <c r="AA5">
        <f t="shared" si="0"/>
        <v>147</v>
      </c>
      <c r="AC5">
        <f t="shared" si="2"/>
        <v>4523</v>
      </c>
      <c r="AD5">
        <f t="shared" si="3"/>
        <v>4544</v>
      </c>
    </row>
    <row r="6" spans="1:30" x14ac:dyDescent="0.25">
      <c r="B6" t="s">
        <v>12</v>
      </c>
      <c r="D6">
        <v>4615</v>
      </c>
      <c r="E6">
        <v>4696</v>
      </c>
      <c r="F6">
        <v>4570</v>
      </c>
      <c r="G6">
        <v>4680</v>
      </c>
      <c r="H6">
        <v>4654</v>
      </c>
      <c r="I6">
        <v>4975</v>
      </c>
      <c r="L6">
        <f>SUM(D$2:D6)</f>
        <v>21612</v>
      </c>
      <c r="M6">
        <f>SUM(E$2:E6)</f>
        <v>23110</v>
      </c>
      <c r="N6">
        <f>SUM(F$2:F6)</f>
        <v>22792</v>
      </c>
      <c r="O6">
        <f>SUM(G$2:G6)</f>
        <v>22891</v>
      </c>
      <c r="P6">
        <f>SUM(H$2:H6)</f>
        <v>23124</v>
      </c>
      <c r="Q6">
        <f>SUM(I$2:I6)</f>
        <v>23536</v>
      </c>
      <c r="R6">
        <f t="shared" si="1"/>
        <v>23110</v>
      </c>
      <c r="T6" t="s">
        <v>12</v>
      </c>
      <c r="V6">
        <f t="shared" si="0"/>
        <v>-1498</v>
      </c>
      <c r="W6">
        <f t="shared" si="0"/>
        <v>0</v>
      </c>
      <c r="X6">
        <f t="shared" si="0"/>
        <v>-318</v>
      </c>
      <c r="Y6">
        <f t="shared" si="0"/>
        <v>-219</v>
      </c>
      <c r="Z6">
        <f t="shared" si="0"/>
        <v>14</v>
      </c>
      <c r="AA6">
        <f t="shared" si="0"/>
        <v>426</v>
      </c>
      <c r="AC6">
        <f t="shared" si="2"/>
        <v>4680</v>
      </c>
      <c r="AD6">
        <f t="shared" si="3"/>
        <v>4667</v>
      </c>
    </row>
    <row r="7" spans="1:30" x14ac:dyDescent="0.25">
      <c r="B7" t="s">
        <v>13</v>
      </c>
      <c r="D7">
        <v>4611</v>
      </c>
      <c r="E7">
        <v>4969</v>
      </c>
      <c r="F7">
        <v>4712</v>
      </c>
      <c r="G7">
        <v>4710</v>
      </c>
      <c r="H7">
        <v>4846</v>
      </c>
      <c r="I7">
        <v>4843</v>
      </c>
      <c r="L7">
        <f>SUM(D$2:D7)</f>
        <v>26223</v>
      </c>
      <c r="M7">
        <f>SUM(E$2:E7)</f>
        <v>28079</v>
      </c>
      <c r="N7">
        <f>SUM(F$2:F7)</f>
        <v>27504</v>
      </c>
      <c r="O7">
        <f>SUM(G$2:G7)</f>
        <v>27601</v>
      </c>
      <c r="P7">
        <f>SUM(H$2:H7)</f>
        <v>27970</v>
      </c>
      <c r="Q7">
        <f>SUM(I$2:I7)</f>
        <v>28379</v>
      </c>
      <c r="R7">
        <f t="shared" si="1"/>
        <v>27970</v>
      </c>
      <c r="T7" t="s">
        <v>13</v>
      </c>
      <c r="V7">
        <f t="shared" si="0"/>
        <v>-1747</v>
      </c>
      <c r="W7">
        <f t="shared" si="0"/>
        <v>109</v>
      </c>
      <c r="X7">
        <f t="shared" si="0"/>
        <v>-466</v>
      </c>
      <c r="Y7">
        <f t="shared" si="0"/>
        <v>-369</v>
      </c>
      <c r="Z7">
        <f t="shared" si="0"/>
        <v>0</v>
      </c>
      <c r="AA7">
        <f t="shared" si="0"/>
        <v>409</v>
      </c>
      <c r="AC7">
        <f t="shared" si="2"/>
        <v>4843</v>
      </c>
      <c r="AD7">
        <f t="shared" si="3"/>
        <v>4777.5</v>
      </c>
    </row>
    <row r="8" spans="1:30" x14ac:dyDescent="0.25">
      <c r="B8" t="s">
        <v>14</v>
      </c>
      <c r="D8">
        <v>4809</v>
      </c>
      <c r="E8">
        <v>4991</v>
      </c>
      <c r="F8">
        <v>5384</v>
      </c>
      <c r="G8">
        <v>5281</v>
      </c>
      <c r="H8">
        <v>5374</v>
      </c>
      <c r="I8">
        <v>5224</v>
      </c>
      <c r="L8">
        <f>SUM(D$2:D8)</f>
        <v>31032</v>
      </c>
      <c r="M8">
        <f>SUM(E$2:E8)</f>
        <v>33070</v>
      </c>
      <c r="N8">
        <f>SUM(F$2:F8)</f>
        <v>32888</v>
      </c>
      <c r="O8">
        <f>SUM(G$2:G8)</f>
        <v>32882</v>
      </c>
      <c r="P8">
        <f>SUM(H$2:H8)</f>
        <v>33344</v>
      </c>
      <c r="Q8">
        <f>SUM(I$2:I8)</f>
        <v>33603</v>
      </c>
      <c r="R8">
        <f t="shared" si="1"/>
        <v>33070</v>
      </c>
      <c r="T8" t="s">
        <v>14</v>
      </c>
      <c r="V8">
        <f t="shared" si="0"/>
        <v>-2038</v>
      </c>
      <c r="W8">
        <f t="shared" si="0"/>
        <v>0</v>
      </c>
      <c r="X8">
        <f t="shared" si="0"/>
        <v>-182</v>
      </c>
      <c r="Y8">
        <f t="shared" si="0"/>
        <v>-188</v>
      </c>
      <c r="Z8">
        <f t="shared" si="0"/>
        <v>274</v>
      </c>
      <c r="AA8">
        <f t="shared" si="0"/>
        <v>533</v>
      </c>
      <c r="AC8">
        <f t="shared" si="2"/>
        <v>5281</v>
      </c>
      <c r="AD8">
        <f t="shared" si="3"/>
        <v>5327.5</v>
      </c>
    </row>
    <row r="9" spans="1:30" x14ac:dyDescent="0.25">
      <c r="B9" t="s">
        <v>15</v>
      </c>
      <c r="D9">
        <v>4671</v>
      </c>
      <c r="E9">
        <v>5026</v>
      </c>
      <c r="F9">
        <v>5049</v>
      </c>
      <c r="G9">
        <v>5240</v>
      </c>
      <c r="H9">
        <v>5261</v>
      </c>
      <c r="I9">
        <v>5287</v>
      </c>
      <c r="L9">
        <f>SUM(D$2:D9)</f>
        <v>35703</v>
      </c>
      <c r="M9">
        <f>SUM(E$2:E9)</f>
        <v>38096</v>
      </c>
      <c r="N9">
        <f>SUM(F$2:F9)</f>
        <v>37937</v>
      </c>
      <c r="O9">
        <f>SUM(G$2:G9)</f>
        <v>38122</v>
      </c>
      <c r="P9">
        <f>SUM(H$2:H9)</f>
        <v>38605</v>
      </c>
      <c r="Q9">
        <f>SUM(I$2:I9)</f>
        <v>38890</v>
      </c>
      <c r="R9">
        <f t="shared" si="1"/>
        <v>38122</v>
      </c>
      <c r="T9" t="s">
        <v>15</v>
      </c>
      <c r="V9">
        <f t="shared" si="0"/>
        <v>-2419</v>
      </c>
      <c r="W9">
        <f t="shared" si="0"/>
        <v>-26</v>
      </c>
      <c r="X9">
        <f t="shared" si="0"/>
        <v>-185</v>
      </c>
      <c r="Y9">
        <f t="shared" si="0"/>
        <v>0</v>
      </c>
      <c r="Z9">
        <f t="shared" si="0"/>
        <v>483</v>
      </c>
      <c r="AA9">
        <f t="shared" si="0"/>
        <v>768</v>
      </c>
      <c r="AC9">
        <f t="shared" si="2"/>
        <v>5240</v>
      </c>
      <c r="AD9">
        <f t="shared" si="3"/>
        <v>5250.5</v>
      </c>
    </row>
    <row r="10" spans="1:30" x14ac:dyDescent="0.25">
      <c r="B10" t="s">
        <v>16</v>
      </c>
      <c r="D10">
        <v>4816</v>
      </c>
      <c r="E10">
        <v>4901</v>
      </c>
      <c r="F10">
        <v>5141</v>
      </c>
      <c r="G10">
        <v>5109</v>
      </c>
      <c r="H10">
        <v>5247</v>
      </c>
      <c r="I10">
        <v>5093</v>
      </c>
      <c r="L10">
        <f>SUM(D$2:D10)</f>
        <v>40519</v>
      </c>
      <c r="M10">
        <f>SUM(E$2:E10)</f>
        <v>42997</v>
      </c>
      <c r="N10">
        <f>SUM(F$2:F10)</f>
        <v>43078</v>
      </c>
      <c r="O10">
        <f>SUM(G$2:G10)</f>
        <v>43231</v>
      </c>
      <c r="P10">
        <f>SUM(H$2:H10)</f>
        <v>43852</v>
      </c>
      <c r="Q10">
        <f>SUM(I$2:I10)</f>
        <v>43983</v>
      </c>
      <c r="R10">
        <f t="shared" si="1"/>
        <v>43231</v>
      </c>
      <c r="T10" t="s">
        <v>16</v>
      </c>
      <c r="V10">
        <f t="shared" si="0"/>
        <v>-2712</v>
      </c>
      <c r="W10">
        <f t="shared" si="0"/>
        <v>-234</v>
      </c>
      <c r="X10">
        <f t="shared" si="0"/>
        <v>-153</v>
      </c>
      <c r="Y10">
        <f t="shared" si="0"/>
        <v>0</v>
      </c>
      <c r="Z10">
        <f t="shared" si="0"/>
        <v>621</v>
      </c>
      <c r="AA10">
        <f t="shared" si="0"/>
        <v>752</v>
      </c>
      <c r="AC10">
        <f t="shared" si="2"/>
        <v>5109</v>
      </c>
      <c r="AD10">
        <f t="shared" si="3"/>
        <v>5125</v>
      </c>
    </row>
    <row r="11" spans="1:30" x14ac:dyDescent="0.25">
      <c r="B11" t="s">
        <v>17</v>
      </c>
      <c r="D11">
        <v>4284</v>
      </c>
      <c r="E11">
        <v>4688</v>
      </c>
      <c r="F11">
        <v>4721</v>
      </c>
      <c r="G11">
        <v>4837</v>
      </c>
      <c r="H11">
        <v>4793</v>
      </c>
      <c r="I11">
        <v>4828</v>
      </c>
      <c r="L11">
        <f>SUM(D$2:D11)</f>
        <v>44803</v>
      </c>
      <c r="M11">
        <f>SUM(E$2:E11)</f>
        <v>47685</v>
      </c>
      <c r="N11">
        <f>SUM(F$2:F11)</f>
        <v>47799</v>
      </c>
      <c r="O11">
        <f>SUM(G$2:G11)</f>
        <v>48068</v>
      </c>
      <c r="P11">
        <f>SUM(H$2:H11)</f>
        <v>48645</v>
      </c>
      <c r="Q11">
        <f>SUM(I$2:I11)</f>
        <v>48811</v>
      </c>
      <c r="R11">
        <f t="shared" si="1"/>
        <v>48068</v>
      </c>
      <c r="T11" t="s">
        <v>17</v>
      </c>
      <c r="V11">
        <f t="shared" si="0"/>
        <v>-3265</v>
      </c>
      <c r="W11">
        <f t="shared" si="0"/>
        <v>-383</v>
      </c>
      <c r="X11">
        <f t="shared" si="0"/>
        <v>-269</v>
      </c>
      <c r="Y11">
        <f t="shared" si="0"/>
        <v>0</v>
      </c>
      <c r="Z11">
        <f t="shared" si="0"/>
        <v>577</v>
      </c>
      <c r="AA11">
        <f t="shared" si="0"/>
        <v>743</v>
      </c>
      <c r="AC11">
        <f t="shared" si="2"/>
        <v>4793</v>
      </c>
      <c r="AD11">
        <f t="shared" si="3"/>
        <v>4810.5</v>
      </c>
    </row>
    <row r="12" spans="1:30" x14ac:dyDescent="0.25">
      <c r="B12" t="s">
        <v>18</v>
      </c>
      <c r="D12">
        <v>3894</v>
      </c>
      <c r="E12">
        <v>4263</v>
      </c>
      <c r="F12">
        <v>4472</v>
      </c>
      <c r="G12">
        <v>4375</v>
      </c>
      <c r="H12">
        <v>4451</v>
      </c>
      <c r="I12">
        <v>4566</v>
      </c>
      <c r="L12">
        <f>SUM(D$2:D12)</f>
        <v>48697</v>
      </c>
      <c r="M12">
        <f>SUM(E$2:E12)</f>
        <v>51948</v>
      </c>
      <c r="N12">
        <f>SUM(F$2:F12)</f>
        <v>52271</v>
      </c>
      <c r="O12">
        <f>SUM(G$2:G12)</f>
        <v>52443</v>
      </c>
      <c r="P12">
        <f>SUM(H$2:H12)</f>
        <v>53096</v>
      </c>
      <c r="Q12">
        <f>SUM(I$2:I12)</f>
        <v>53377</v>
      </c>
      <c r="R12">
        <f t="shared" si="1"/>
        <v>52443</v>
      </c>
      <c r="T12" t="s">
        <v>18</v>
      </c>
      <c r="V12">
        <f t="shared" si="0"/>
        <v>-3746</v>
      </c>
      <c r="W12">
        <f t="shared" si="0"/>
        <v>-495</v>
      </c>
      <c r="X12">
        <f t="shared" si="0"/>
        <v>-172</v>
      </c>
      <c r="Y12">
        <f t="shared" si="0"/>
        <v>0</v>
      </c>
      <c r="Z12">
        <f t="shared" si="0"/>
        <v>653</v>
      </c>
      <c r="AA12">
        <f t="shared" si="0"/>
        <v>934</v>
      </c>
      <c r="AC12">
        <f t="shared" si="2"/>
        <v>4451</v>
      </c>
      <c r="AD12">
        <f t="shared" si="3"/>
        <v>4461.5</v>
      </c>
    </row>
    <row r="13" spans="1:30" x14ac:dyDescent="0.25">
      <c r="B13" t="s">
        <v>19</v>
      </c>
      <c r="D13">
        <v>3971</v>
      </c>
      <c r="E13">
        <v>4617</v>
      </c>
      <c r="F13">
        <v>4379</v>
      </c>
      <c r="G13">
        <v>4611</v>
      </c>
      <c r="H13">
        <v>4543</v>
      </c>
      <c r="I13">
        <v>4592</v>
      </c>
      <c r="L13">
        <f>SUM(D$2:D13)</f>
        <v>52668</v>
      </c>
      <c r="M13">
        <f>SUM(E$2:E13)</f>
        <v>56565</v>
      </c>
      <c r="N13">
        <f>SUM(F$2:F13)</f>
        <v>56650</v>
      </c>
      <c r="O13">
        <f>SUM(G$2:G13)</f>
        <v>57054</v>
      </c>
      <c r="P13">
        <f>SUM(H$2:H13)</f>
        <v>57639</v>
      </c>
      <c r="Q13">
        <f>SUM(I$2:I13)</f>
        <v>57969</v>
      </c>
      <c r="R13">
        <f t="shared" si="1"/>
        <v>57054</v>
      </c>
      <c r="T13" t="s">
        <v>19</v>
      </c>
      <c r="V13">
        <f t="shared" si="0"/>
        <v>-4386</v>
      </c>
      <c r="W13">
        <f t="shared" si="0"/>
        <v>-489</v>
      </c>
      <c r="X13">
        <f t="shared" si="0"/>
        <v>-404</v>
      </c>
      <c r="Y13">
        <f t="shared" si="0"/>
        <v>0</v>
      </c>
      <c r="Z13">
        <f t="shared" si="0"/>
        <v>585</v>
      </c>
      <c r="AA13">
        <f t="shared" si="0"/>
        <v>915</v>
      </c>
      <c r="AC13">
        <f t="shared" si="2"/>
        <v>4592</v>
      </c>
      <c r="AD13">
        <f t="shared" si="3"/>
        <v>4567.5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5098</v>
      </c>
      <c r="D17">
        <v>5664</v>
      </c>
      <c r="E17">
        <v>9081</v>
      </c>
      <c r="F17">
        <v>4991</v>
      </c>
      <c r="G17">
        <v>5005</v>
      </c>
      <c r="H17">
        <v>5054</v>
      </c>
      <c r="I17">
        <v>6172</v>
      </c>
      <c r="K17">
        <f>SUM(C$17:C17)</f>
        <v>5098</v>
      </c>
      <c r="L17">
        <f>SUM(D$17:D17)</f>
        <v>5664</v>
      </c>
      <c r="M17">
        <f>SUM(E$17:E17)</f>
        <v>9081</v>
      </c>
      <c r="N17">
        <f>SUM(F$17:F17)</f>
        <v>4991</v>
      </c>
      <c r="O17">
        <f>SUM(G$17:G17)</f>
        <v>5005</v>
      </c>
      <c r="P17">
        <f>SUM(H$17:H17)</f>
        <v>5054</v>
      </c>
      <c r="Q17">
        <f>SUM(I$17:I17)</f>
        <v>6172</v>
      </c>
      <c r="R17">
        <f t="shared" ref="R17:R28" si="4">MEDIAN(M17:Q17)</f>
        <v>5054</v>
      </c>
      <c r="T17" t="s">
        <v>8</v>
      </c>
      <c r="U17">
        <f t="shared" ref="U17:AA28" si="5">K17-$R17</f>
        <v>44</v>
      </c>
      <c r="V17">
        <f t="shared" si="5"/>
        <v>610</v>
      </c>
      <c r="W17">
        <f t="shared" si="5"/>
        <v>4027</v>
      </c>
      <c r="X17">
        <f t="shared" si="5"/>
        <v>-63</v>
      </c>
      <c r="Y17">
        <f t="shared" si="5"/>
        <v>-49</v>
      </c>
      <c r="Z17">
        <f t="shared" si="5"/>
        <v>0</v>
      </c>
      <c r="AA17">
        <f t="shared" si="5"/>
        <v>1118</v>
      </c>
    </row>
    <row r="18" spans="2:27" x14ac:dyDescent="0.25">
      <c r="B18" t="s">
        <v>9</v>
      </c>
      <c r="C18">
        <v>4257</v>
      </c>
      <c r="D18">
        <v>5191</v>
      </c>
      <c r="E18">
        <v>8040</v>
      </c>
      <c r="F18">
        <v>4690</v>
      </c>
      <c r="G18">
        <v>5117</v>
      </c>
      <c r="H18">
        <v>4843</v>
      </c>
      <c r="I18">
        <v>4853</v>
      </c>
      <c r="K18">
        <f>SUM(C$17:C18)</f>
        <v>9355</v>
      </c>
      <c r="L18">
        <f>SUM(D$17:D18)</f>
        <v>10855</v>
      </c>
      <c r="M18">
        <f>SUM(E$17:E18)</f>
        <v>17121</v>
      </c>
      <c r="N18">
        <f>SUM(F$17:F18)</f>
        <v>9681</v>
      </c>
      <c r="O18">
        <f>SUM(G$17:G18)</f>
        <v>10122</v>
      </c>
      <c r="P18">
        <f>SUM(H$17:H18)</f>
        <v>9897</v>
      </c>
      <c r="Q18">
        <f>SUM(I$17:I18)</f>
        <v>11025</v>
      </c>
      <c r="R18">
        <f t="shared" si="4"/>
        <v>10122</v>
      </c>
      <c r="T18" t="s">
        <v>9</v>
      </c>
      <c r="U18">
        <f t="shared" si="5"/>
        <v>-767</v>
      </c>
      <c r="V18">
        <f t="shared" si="5"/>
        <v>733</v>
      </c>
      <c r="W18">
        <f t="shared" si="5"/>
        <v>6999</v>
      </c>
      <c r="X18">
        <f t="shared" si="5"/>
        <v>-441</v>
      </c>
      <c r="Y18">
        <f t="shared" si="5"/>
        <v>0</v>
      </c>
      <c r="Z18">
        <f t="shared" si="5"/>
        <v>-225</v>
      </c>
      <c r="AA18">
        <f t="shared" si="5"/>
        <v>903</v>
      </c>
    </row>
    <row r="19" spans="2:27" x14ac:dyDescent="0.25">
      <c r="B19" t="s">
        <v>10</v>
      </c>
      <c r="C19">
        <v>4852</v>
      </c>
      <c r="D19">
        <v>5951</v>
      </c>
      <c r="E19">
        <v>7594</v>
      </c>
      <c r="F19">
        <v>4995</v>
      </c>
      <c r="G19">
        <v>4912</v>
      </c>
      <c r="H19">
        <v>5406</v>
      </c>
      <c r="I19">
        <v>4639</v>
      </c>
      <c r="K19">
        <f>SUM(C$17:C19)</f>
        <v>14207</v>
      </c>
      <c r="L19">
        <f>SUM(D$17:D19)</f>
        <v>16806</v>
      </c>
      <c r="M19">
        <f>SUM(E$17:E19)</f>
        <v>24715</v>
      </c>
      <c r="N19">
        <f>SUM(F$17:F19)</f>
        <v>14676</v>
      </c>
      <c r="O19">
        <f>SUM(G$17:G19)</f>
        <v>15034</v>
      </c>
      <c r="P19">
        <f>SUM(H$17:H19)</f>
        <v>15303</v>
      </c>
      <c r="Q19">
        <f>SUM(I$17:I19)</f>
        <v>15664</v>
      </c>
      <c r="R19">
        <f t="shared" si="4"/>
        <v>15303</v>
      </c>
      <c r="T19" t="s">
        <v>10</v>
      </c>
      <c r="U19">
        <f t="shared" si="5"/>
        <v>-1096</v>
      </c>
      <c r="V19">
        <f t="shared" si="5"/>
        <v>1503</v>
      </c>
      <c r="W19">
        <f t="shared" si="5"/>
        <v>9412</v>
      </c>
      <c r="X19">
        <f t="shared" si="5"/>
        <v>-627</v>
      </c>
      <c r="Y19">
        <f t="shared" si="5"/>
        <v>-269</v>
      </c>
      <c r="Z19">
        <f t="shared" si="5"/>
        <v>0</v>
      </c>
      <c r="AA19">
        <f t="shared" si="5"/>
        <v>361</v>
      </c>
    </row>
    <row r="20" spans="2:27" x14ac:dyDescent="0.25">
      <c r="B20" t="s">
        <v>11</v>
      </c>
      <c r="D20">
        <v>4851</v>
      </c>
      <c r="E20">
        <v>5512</v>
      </c>
      <c r="F20">
        <v>4282</v>
      </c>
      <c r="G20">
        <v>4381</v>
      </c>
      <c r="H20">
        <v>4260</v>
      </c>
      <c r="I20">
        <v>4324</v>
      </c>
      <c r="L20">
        <f>SUM(D$17:D20)</f>
        <v>21657</v>
      </c>
      <c r="M20">
        <f>SUM(E$17:E20)</f>
        <v>30227</v>
      </c>
      <c r="N20">
        <f>SUM(F$17:F20)</f>
        <v>18958</v>
      </c>
      <c r="O20">
        <f>SUM(G$17:G20)</f>
        <v>19415</v>
      </c>
      <c r="P20">
        <f>SUM(H$17:H20)</f>
        <v>19563</v>
      </c>
      <c r="Q20">
        <f>SUM(I$17:I20)</f>
        <v>19988</v>
      </c>
      <c r="R20">
        <f t="shared" si="4"/>
        <v>19563</v>
      </c>
      <c r="T20" t="s">
        <v>11</v>
      </c>
      <c r="V20">
        <f t="shared" si="5"/>
        <v>2094</v>
      </c>
      <c r="W20">
        <f t="shared" si="5"/>
        <v>10664</v>
      </c>
      <c r="X20">
        <f t="shared" si="5"/>
        <v>-605</v>
      </c>
      <c r="Y20">
        <f t="shared" si="5"/>
        <v>-148</v>
      </c>
      <c r="Z20">
        <f t="shared" si="5"/>
        <v>0</v>
      </c>
      <c r="AA20">
        <f t="shared" si="5"/>
        <v>425</v>
      </c>
    </row>
    <row r="21" spans="2:27" x14ac:dyDescent="0.25">
      <c r="B21" t="s">
        <v>12</v>
      </c>
      <c r="D21">
        <v>4483</v>
      </c>
      <c r="E21">
        <v>4682</v>
      </c>
      <c r="F21">
        <v>4229</v>
      </c>
      <c r="G21">
        <v>4182</v>
      </c>
      <c r="H21">
        <v>4304</v>
      </c>
      <c r="I21">
        <v>4138</v>
      </c>
      <c r="L21">
        <f>SUM(D$17:D21)</f>
        <v>26140</v>
      </c>
      <c r="M21">
        <f>SUM(E$17:E21)</f>
        <v>34909</v>
      </c>
      <c r="N21">
        <f>SUM(F$17:F21)</f>
        <v>23187</v>
      </c>
      <c r="O21">
        <f>SUM(G$17:G21)</f>
        <v>23597</v>
      </c>
      <c r="P21">
        <f>SUM(H$17:H21)</f>
        <v>23867</v>
      </c>
      <c r="Q21">
        <f>SUM(I$17:I21)</f>
        <v>24126</v>
      </c>
      <c r="R21">
        <f t="shared" si="4"/>
        <v>23867</v>
      </c>
      <c r="T21" t="s">
        <v>12</v>
      </c>
      <c r="V21">
        <f t="shared" si="5"/>
        <v>2273</v>
      </c>
      <c r="W21">
        <f t="shared" si="5"/>
        <v>11042</v>
      </c>
      <c r="X21">
        <f t="shared" si="5"/>
        <v>-680</v>
      </c>
      <c r="Y21">
        <f t="shared" si="5"/>
        <v>-270</v>
      </c>
      <c r="Z21">
        <f t="shared" si="5"/>
        <v>0</v>
      </c>
      <c r="AA21">
        <f t="shared" si="5"/>
        <v>259</v>
      </c>
    </row>
    <row r="22" spans="2:27" x14ac:dyDescent="0.25">
      <c r="B22" t="s">
        <v>13</v>
      </c>
      <c r="D22">
        <v>4413</v>
      </c>
      <c r="E22">
        <v>4450</v>
      </c>
      <c r="F22">
        <v>4057</v>
      </c>
      <c r="G22">
        <v>4203</v>
      </c>
      <c r="H22">
        <v>4002</v>
      </c>
      <c r="I22">
        <v>3941</v>
      </c>
      <c r="L22">
        <f>SUM(D$17:D22)</f>
        <v>30553</v>
      </c>
      <c r="M22">
        <f>SUM(E$17:E22)</f>
        <v>39359</v>
      </c>
      <c r="N22">
        <f>SUM(F$17:F22)</f>
        <v>27244</v>
      </c>
      <c r="O22">
        <f>SUM(G$17:G22)</f>
        <v>27800</v>
      </c>
      <c r="P22">
        <f>SUM(H$17:H22)</f>
        <v>27869</v>
      </c>
      <c r="Q22">
        <f>SUM(I$17:I22)</f>
        <v>28067</v>
      </c>
      <c r="R22">
        <f t="shared" si="4"/>
        <v>27869</v>
      </c>
      <c r="T22" t="s">
        <v>13</v>
      </c>
      <c r="V22">
        <f t="shared" si="5"/>
        <v>2684</v>
      </c>
      <c r="W22">
        <f t="shared" si="5"/>
        <v>11490</v>
      </c>
      <c r="X22">
        <f t="shared" si="5"/>
        <v>-625</v>
      </c>
      <c r="Y22">
        <f t="shared" si="5"/>
        <v>-69</v>
      </c>
      <c r="Z22">
        <f t="shared" si="5"/>
        <v>0</v>
      </c>
      <c r="AA22">
        <f t="shared" si="5"/>
        <v>198</v>
      </c>
    </row>
    <row r="23" spans="2:27" x14ac:dyDescent="0.25">
      <c r="B23" t="s">
        <v>14</v>
      </c>
      <c r="D23">
        <v>4694</v>
      </c>
      <c r="E23">
        <v>4298</v>
      </c>
      <c r="F23">
        <v>4276</v>
      </c>
      <c r="G23">
        <v>4178</v>
      </c>
      <c r="H23">
        <v>4411</v>
      </c>
      <c r="I23">
        <v>4114</v>
      </c>
      <c r="L23">
        <f>SUM(D$17:D23)</f>
        <v>35247</v>
      </c>
      <c r="M23">
        <f>SUM(E$17:E23)</f>
        <v>43657</v>
      </c>
      <c r="N23">
        <f>SUM(F$17:F23)</f>
        <v>31520</v>
      </c>
      <c r="O23">
        <f>SUM(G$17:G23)</f>
        <v>31978</v>
      </c>
      <c r="P23">
        <f>SUM(H$17:H23)</f>
        <v>32280</v>
      </c>
      <c r="Q23">
        <f>SUM(I$17:I23)</f>
        <v>32181</v>
      </c>
      <c r="R23">
        <f t="shared" si="4"/>
        <v>32181</v>
      </c>
      <c r="T23" t="s">
        <v>14</v>
      </c>
      <c r="V23">
        <f t="shared" si="5"/>
        <v>3066</v>
      </c>
      <c r="W23">
        <f t="shared" si="5"/>
        <v>11476</v>
      </c>
      <c r="X23">
        <f t="shared" si="5"/>
        <v>-661</v>
      </c>
      <c r="Y23">
        <f t="shared" si="5"/>
        <v>-203</v>
      </c>
      <c r="Z23">
        <f t="shared" si="5"/>
        <v>99</v>
      </c>
      <c r="AA23">
        <f t="shared" si="5"/>
        <v>0</v>
      </c>
    </row>
    <row r="24" spans="2:27" x14ac:dyDescent="0.25">
      <c r="B24" t="s">
        <v>15</v>
      </c>
      <c r="D24">
        <v>4775</v>
      </c>
      <c r="E24">
        <v>4280</v>
      </c>
      <c r="F24">
        <v>4436</v>
      </c>
      <c r="G24">
        <v>4159</v>
      </c>
      <c r="H24">
        <v>4347</v>
      </c>
      <c r="I24">
        <v>4347</v>
      </c>
      <c r="L24">
        <f>SUM(D$17:D24)</f>
        <v>40022</v>
      </c>
      <c r="M24">
        <f>SUM(E$17:E24)</f>
        <v>47937</v>
      </c>
      <c r="N24">
        <f>SUM(F$17:F24)</f>
        <v>35956</v>
      </c>
      <c r="O24">
        <f>SUM(G$17:G24)</f>
        <v>36137</v>
      </c>
      <c r="P24">
        <f>SUM(H$17:H24)</f>
        <v>36627</v>
      </c>
      <c r="Q24">
        <f>SUM(I$17:I24)</f>
        <v>36528</v>
      </c>
      <c r="R24">
        <f t="shared" si="4"/>
        <v>36528</v>
      </c>
      <c r="T24" t="s">
        <v>15</v>
      </c>
      <c r="V24">
        <f t="shared" si="5"/>
        <v>3494</v>
      </c>
      <c r="W24">
        <f t="shared" si="5"/>
        <v>11409</v>
      </c>
      <c r="X24">
        <f t="shared" si="5"/>
        <v>-572</v>
      </c>
      <c r="Y24">
        <f t="shared" si="5"/>
        <v>-391</v>
      </c>
      <c r="Z24">
        <f t="shared" si="5"/>
        <v>99</v>
      </c>
      <c r="AA24">
        <f t="shared" si="5"/>
        <v>0</v>
      </c>
    </row>
    <row r="25" spans="2:27" x14ac:dyDescent="0.25">
      <c r="B25" t="s">
        <v>16</v>
      </c>
      <c r="D25">
        <v>4408</v>
      </c>
      <c r="E25">
        <v>4632</v>
      </c>
      <c r="F25">
        <v>4327</v>
      </c>
      <c r="G25">
        <v>4055</v>
      </c>
      <c r="H25">
        <v>4246</v>
      </c>
      <c r="I25">
        <v>4157</v>
      </c>
      <c r="L25">
        <f>SUM(D$17:D25)</f>
        <v>44430</v>
      </c>
      <c r="M25">
        <f>SUM(E$17:E25)</f>
        <v>52569</v>
      </c>
      <c r="N25">
        <f>SUM(F$17:F25)</f>
        <v>40283</v>
      </c>
      <c r="O25">
        <f>SUM(G$17:G25)</f>
        <v>40192</v>
      </c>
      <c r="P25">
        <f>SUM(H$17:H25)</f>
        <v>40873</v>
      </c>
      <c r="Q25">
        <f>SUM(I$17:I25)</f>
        <v>40685</v>
      </c>
      <c r="R25">
        <f t="shared" si="4"/>
        <v>40685</v>
      </c>
      <c r="T25" t="s">
        <v>16</v>
      </c>
      <c r="V25">
        <f t="shared" si="5"/>
        <v>3745</v>
      </c>
      <c r="W25">
        <f t="shared" si="5"/>
        <v>11884</v>
      </c>
      <c r="X25">
        <f t="shared" si="5"/>
        <v>-402</v>
      </c>
      <c r="Y25">
        <f t="shared" si="5"/>
        <v>-493</v>
      </c>
      <c r="Z25">
        <f t="shared" si="5"/>
        <v>188</v>
      </c>
      <c r="AA25">
        <f t="shared" si="5"/>
        <v>0</v>
      </c>
    </row>
    <row r="26" spans="2:27" x14ac:dyDescent="0.25">
      <c r="B26" t="s">
        <v>17</v>
      </c>
      <c r="D26">
        <v>4878</v>
      </c>
      <c r="E26">
        <v>5673</v>
      </c>
      <c r="F26">
        <v>5389</v>
      </c>
      <c r="G26">
        <v>4293</v>
      </c>
      <c r="H26">
        <v>4465</v>
      </c>
      <c r="I26">
        <v>4387</v>
      </c>
      <c r="L26">
        <f>SUM(D$17:D26)</f>
        <v>49308</v>
      </c>
      <c r="M26">
        <f>SUM(E$17:E26)</f>
        <v>58242</v>
      </c>
      <c r="N26">
        <f>SUM(F$17:F26)</f>
        <v>45672</v>
      </c>
      <c r="O26">
        <f>SUM(G$17:G26)</f>
        <v>44485</v>
      </c>
      <c r="P26">
        <f>SUM(H$17:H26)</f>
        <v>45338</v>
      </c>
      <c r="Q26">
        <f>SUM(I$17:I26)</f>
        <v>45072</v>
      </c>
      <c r="R26">
        <f t="shared" si="4"/>
        <v>45338</v>
      </c>
      <c r="T26" t="s">
        <v>17</v>
      </c>
      <c r="V26">
        <f t="shared" si="5"/>
        <v>3970</v>
      </c>
      <c r="W26">
        <f t="shared" si="5"/>
        <v>12904</v>
      </c>
      <c r="X26">
        <f t="shared" si="5"/>
        <v>334</v>
      </c>
      <c r="Y26">
        <f t="shared" si="5"/>
        <v>-853</v>
      </c>
      <c r="Z26">
        <f t="shared" si="5"/>
        <v>0</v>
      </c>
      <c r="AA26">
        <f t="shared" si="5"/>
        <v>-266</v>
      </c>
    </row>
    <row r="27" spans="2:27" x14ac:dyDescent="0.25">
      <c r="B27" t="s">
        <v>18</v>
      </c>
      <c r="D27">
        <v>4607</v>
      </c>
      <c r="E27">
        <v>7518</v>
      </c>
      <c r="F27">
        <v>6051</v>
      </c>
      <c r="G27">
        <v>4267</v>
      </c>
      <c r="H27">
        <v>4319</v>
      </c>
      <c r="I27">
        <v>4283</v>
      </c>
      <c r="L27">
        <f>SUM(D$17:D27)</f>
        <v>53915</v>
      </c>
      <c r="M27">
        <f>SUM(E$17:E27)</f>
        <v>65760</v>
      </c>
      <c r="N27">
        <f>SUM(F$17:F27)</f>
        <v>51723</v>
      </c>
      <c r="O27">
        <f>SUM(G$17:G27)</f>
        <v>48752</v>
      </c>
      <c r="P27">
        <f>SUM(H$17:H27)</f>
        <v>49657</v>
      </c>
      <c r="Q27">
        <f>SUM(I$17:I27)</f>
        <v>49355</v>
      </c>
      <c r="R27">
        <f t="shared" si="4"/>
        <v>49657</v>
      </c>
      <c r="T27" t="s">
        <v>18</v>
      </c>
      <c r="V27">
        <f t="shared" si="5"/>
        <v>4258</v>
      </c>
      <c r="W27">
        <f t="shared" si="5"/>
        <v>16103</v>
      </c>
      <c r="X27">
        <f t="shared" si="5"/>
        <v>2066</v>
      </c>
      <c r="Y27">
        <f t="shared" si="5"/>
        <v>-905</v>
      </c>
      <c r="Z27">
        <f t="shared" si="5"/>
        <v>0</v>
      </c>
      <c r="AA27">
        <f t="shared" si="5"/>
        <v>-302</v>
      </c>
    </row>
    <row r="28" spans="2:27" x14ac:dyDescent="0.25">
      <c r="B28" t="s">
        <v>19</v>
      </c>
      <c r="D28">
        <v>5419</v>
      </c>
      <c r="E28">
        <v>7701</v>
      </c>
      <c r="F28">
        <v>7366</v>
      </c>
      <c r="G28">
        <v>4482</v>
      </c>
      <c r="H28">
        <v>4636</v>
      </c>
      <c r="I28">
        <v>4559</v>
      </c>
      <c r="L28">
        <f>SUM(D$17:D28)</f>
        <v>59334</v>
      </c>
      <c r="M28">
        <f>SUM(E$17:E28)</f>
        <v>73461</v>
      </c>
      <c r="N28">
        <f>SUM(F$17:F28)</f>
        <v>59089</v>
      </c>
      <c r="O28">
        <f>SUM(G$17:G28)</f>
        <v>53234</v>
      </c>
      <c r="P28">
        <f>SUM(H$17:H28)</f>
        <v>54293</v>
      </c>
      <c r="Q28">
        <f>SUM(I$17:I28)</f>
        <v>53914</v>
      </c>
      <c r="R28">
        <f t="shared" si="4"/>
        <v>54293</v>
      </c>
      <c r="T28" t="s">
        <v>19</v>
      </c>
      <c r="V28">
        <f t="shared" si="5"/>
        <v>5041</v>
      </c>
      <c r="W28">
        <f t="shared" si="5"/>
        <v>19168</v>
      </c>
      <c r="X28">
        <f t="shared" si="5"/>
        <v>4796</v>
      </c>
      <c r="Y28">
        <f t="shared" si="5"/>
        <v>-1059</v>
      </c>
      <c r="Z28">
        <f t="shared" si="5"/>
        <v>0</v>
      </c>
      <c r="AA28">
        <f t="shared" si="5"/>
        <v>-379</v>
      </c>
    </row>
    <row r="31" spans="2:27" x14ac:dyDescent="0.25">
      <c r="B31" s="3" t="s">
        <v>101</v>
      </c>
      <c r="C31" s="3"/>
    </row>
    <row r="32" spans="2:27" x14ac:dyDescent="0.25">
      <c r="B32" s="3"/>
      <c r="C32" s="3"/>
    </row>
  </sheetData>
  <hyperlinks>
    <hyperlink ref="A1" location="home!A1" display="home" xr:uid="{45571024-1339-4F54-89CD-126B0C4EBD34}"/>
    <hyperlink ref="B31" r:id="rId1" location="!/view/en/vbd_slovstat2/om2801ms/v_om2801ms_00_00_00_en" xr:uid="{D28D505F-557E-459C-9B94-309AF19F76A3}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E366-4BFA-4D81-9466-3F0647B2A3A5}">
  <dimension ref="A1:AD49"/>
  <sheetViews>
    <sheetView zoomScaleNormal="100"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7538</v>
      </c>
      <c r="D2">
        <v>6615</v>
      </c>
      <c r="E2">
        <v>7354</v>
      </c>
      <c r="F2">
        <v>8105</v>
      </c>
      <c r="G2">
        <v>7376</v>
      </c>
      <c r="H2" s="11">
        <f t="shared" ref="H2:H13" si="0">K37*C$45/SUM(K$37:K$48)</f>
        <v>7828.9389410166159</v>
      </c>
      <c r="I2" s="11">
        <f t="shared" ref="I2:I13" si="1">L37*C$44/SUM(L$37:L$48)</f>
        <v>7826.7053335587343</v>
      </c>
      <c r="K2">
        <f>SUM(C$2:C2)</f>
        <v>7538</v>
      </c>
      <c r="L2">
        <f>SUM(D$2:D2)</f>
        <v>6615</v>
      </c>
      <c r="M2">
        <f>SUM(E$2:E2)</f>
        <v>7354</v>
      </c>
      <c r="N2">
        <f>SUM(F$2:F2)</f>
        <v>8105</v>
      </c>
      <c r="O2">
        <f>SUM(G$2:G2)</f>
        <v>7376</v>
      </c>
      <c r="P2" s="12">
        <f>SUM(H$2:H2)</f>
        <v>7828.9389410166159</v>
      </c>
      <c r="Q2" s="12">
        <f>SUM(I$2:I2)</f>
        <v>7826.7053335587343</v>
      </c>
      <c r="R2" s="12">
        <f>MEDIAN(M2:Q2)</f>
        <v>7826.7053335587343</v>
      </c>
      <c r="T2" t="s">
        <v>8</v>
      </c>
      <c r="U2">
        <f t="shared" ref="U2:AA13" si="2">K2-$R2</f>
        <v>-288.70533355873431</v>
      </c>
      <c r="V2">
        <f t="shared" si="2"/>
        <v>-1211.7053335587343</v>
      </c>
      <c r="W2">
        <f t="shared" si="2"/>
        <v>-472.70533355873431</v>
      </c>
      <c r="X2">
        <f t="shared" si="2"/>
        <v>278.29466644126569</v>
      </c>
      <c r="Y2">
        <f t="shared" si="2"/>
        <v>-450.70533355873431</v>
      </c>
      <c r="Z2">
        <f t="shared" si="2"/>
        <v>2.2336074578815897</v>
      </c>
      <c r="AA2">
        <f t="shared" si="2"/>
        <v>0</v>
      </c>
      <c r="AC2">
        <f>MEDIAN($E2:$I2)</f>
        <v>7826.7053335587343</v>
      </c>
      <c r="AD2">
        <f>MEDIAN(F2:I2)</f>
        <v>7827.8221372876751</v>
      </c>
    </row>
    <row r="3" spans="1:30" x14ac:dyDescent="0.25">
      <c r="B3" t="s">
        <v>9</v>
      </c>
      <c r="C3">
        <v>6568</v>
      </c>
      <c r="D3">
        <v>6090</v>
      </c>
      <c r="E3">
        <v>7166</v>
      </c>
      <c r="F3">
        <v>7060</v>
      </c>
      <c r="G3">
        <v>6544</v>
      </c>
      <c r="H3" s="11">
        <f t="shared" si="0"/>
        <v>6890.1965078583889</v>
      </c>
      <c r="I3" s="11">
        <f t="shared" si="1"/>
        <v>6975.2402954166055</v>
      </c>
      <c r="K3">
        <f>SUM(C$2:C3)</f>
        <v>14106</v>
      </c>
      <c r="L3">
        <f>SUM(D$2:D3)</f>
        <v>12705</v>
      </c>
      <c r="M3">
        <f>SUM(E$2:E3)</f>
        <v>14520</v>
      </c>
      <c r="N3">
        <f>SUM(F$2:F3)</f>
        <v>15165</v>
      </c>
      <c r="O3">
        <f>SUM(G$2:G3)</f>
        <v>13920</v>
      </c>
      <c r="P3" s="12">
        <f>SUM(H$2:H3)</f>
        <v>14719.135448875004</v>
      </c>
      <c r="Q3" s="12">
        <f>SUM(I$2:I3)</f>
        <v>14801.94562897534</v>
      </c>
      <c r="R3" s="12">
        <f t="shared" ref="R3:R13" si="3">MEDIAN(M3:Q3)</f>
        <v>14719.135448875004</v>
      </c>
      <c r="T3" t="s">
        <v>9</v>
      </c>
      <c r="U3">
        <f t="shared" si="2"/>
        <v>-613.13544887500393</v>
      </c>
      <c r="V3">
        <f t="shared" si="2"/>
        <v>-2014.1354488750039</v>
      </c>
      <c r="W3">
        <f t="shared" si="2"/>
        <v>-199.13544887500393</v>
      </c>
      <c r="X3">
        <f t="shared" si="2"/>
        <v>445.86455112499607</v>
      </c>
      <c r="Y3">
        <f t="shared" si="2"/>
        <v>-799.13544887500393</v>
      </c>
      <c r="Z3">
        <f t="shared" si="2"/>
        <v>0</v>
      </c>
      <c r="AA3">
        <f t="shared" si="2"/>
        <v>82.810180100335856</v>
      </c>
      <c r="AC3">
        <f t="shared" ref="AC3:AC13" si="4">MEDIAN($E3:$I3)</f>
        <v>6975.2402954166055</v>
      </c>
      <c r="AD3">
        <f t="shared" ref="AD3:AD13" si="5">MEDIAN(F3:I3)</f>
        <v>6932.7184016374977</v>
      </c>
    </row>
    <row r="4" spans="1:30" x14ac:dyDescent="0.25">
      <c r="B4" t="s">
        <v>10</v>
      </c>
      <c r="C4">
        <v>7125</v>
      </c>
      <c r="D4">
        <v>7004</v>
      </c>
      <c r="E4">
        <v>7818</v>
      </c>
      <c r="F4">
        <v>7092</v>
      </c>
      <c r="G4">
        <v>6944</v>
      </c>
      <c r="H4" s="11">
        <f t="shared" si="0"/>
        <v>7194.7833566927366</v>
      </c>
      <c r="I4" s="11">
        <f t="shared" si="1"/>
        <v>7556.7522135114004</v>
      </c>
      <c r="K4">
        <f>SUM(C$2:C4)</f>
        <v>21231</v>
      </c>
      <c r="L4">
        <f>SUM(D$2:D4)</f>
        <v>19709</v>
      </c>
      <c r="M4">
        <f>SUM(E$2:E4)</f>
        <v>22338</v>
      </c>
      <c r="N4">
        <f>SUM(F$2:F4)</f>
        <v>22257</v>
      </c>
      <c r="O4">
        <f>SUM(G$2:G4)</f>
        <v>20864</v>
      </c>
      <c r="P4" s="12">
        <f>SUM(H$2:H4)</f>
        <v>21913.91880556774</v>
      </c>
      <c r="Q4" s="12">
        <f>SUM(I$2:I4)</f>
        <v>22358.697842486741</v>
      </c>
      <c r="R4" s="12">
        <f t="shared" si="3"/>
        <v>22257</v>
      </c>
      <c r="T4" t="s">
        <v>10</v>
      </c>
      <c r="U4">
        <f t="shared" si="2"/>
        <v>-1026</v>
      </c>
      <c r="V4">
        <f t="shared" si="2"/>
        <v>-2548</v>
      </c>
      <c r="W4">
        <f t="shared" si="2"/>
        <v>81</v>
      </c>
      <c r="X4">
        <f t="shared" si="2"/>
        <v>0</v>
      </c>
      <c r="Y4">
        <f t="shared" si="2"/>
        <v>-1393</v>
      </c>
      <c r="Z4">
        <f t="shared" si="2"/>
        <v>-343.08119443225951</v>
      </c>
      <c r="AA4">
        <f t="shared" si="2"/>
        <v>101.69784248674114</v>
      </c>
      <c r="AC4">
        <f t="shared" si="4"/>
        <v>7194.7833566927366</v>
      </c>
      <c r="AD4">
        <f t="shared" si="5"/>
        <v>7143.3916783463683</v>
      </c>
    </row>
    <row r="5" spans="1:30" x14ac:dyDescent="0.25">
      <c r="B5" t="s">
        <v>11</v>
      </c>
      <c r="C5">
        <v>6352</v>
      </c>
      <c r="D5">
        <v>6525</v>
      </c>
      <c r="E5">
        <v>7014</v>
      </c>
      <c r="F5">
        <v>7067</v>
      </c>
      <c r="G5">
        <v>6897</v>
      </c>
      <c r="H5" s="11">
        <f t="shared" si="0"/>
        <v>6743.18771331058</v>
      </c>
      <c r="I5" s="11">
        <f t="shared" si="1"/>
        <v>6891.0613655093721</v>
      </c>
      <c r="K5">
        <f>SUM(C$2:C5)</f>
        <v>27583</v>
      </c>
      <c r="L5">
        <f>SUM(D$2:D5)</f>
        <v>26234</v>
      </c>
      <c r="M5">
        <f>SUM(E$2:E5)</f>
        <v>29352</v>
      </c>
      <c r="N5">
        <f>SUM(F$2:F5)</f>
        <v>29324</v>
      </c>
      <c r="O5">
        <f>SUM(G$2:G5)</f>
        <v>27761</v>
      </c>
      <c r="P5" s="12">
        <f>SUM(H$2:H5)</f>
        <v>28657.106518878321</v>
      </c>
      <c r="Q5" s="12">
        <f>SUM(I$2:I5)</f>
        <v>29249.759207996114</v>
      </c>
      <c r="R5" s="12">
        <f t="shared" si="3"/>
        <v>29249.759207996114</v>
      </c>
      <c r="T5" t="s">
        <v>11</v>
      </c>
      <c r="U5">
        <f t="shared" si="2"/>
        <v>-1666.7592079961141</v>
      </c>
      <c r="V5">
        <f t="shared" si="2"/>
        <v>-3015.7592079961141</v>
      </c>
      <c r="W5">
        <f t="shared" si="2"/>
        <v>102.24079200388587</v>
      </c>
      <c r="X5">
        <f t="shared" si="2"/>
        <v>74.240792003885872</v>
      </c>
      <c r="Y5">
        <f t="shared" si="2"/>
        <v>-1488.7592079961141</v>
      </c>
      <c r="Z5">
        <f t="shared" si="2"/>
        <v>-592.65268911779276</v>
      </c>
      <c r="AA5">
        <f t="shared" si="2"/>
        <v>0</v>
      </c>
      <c r="AC5">
        <f t="shared" si="4"/>
        <v>6897</v>
      </c>
      <c r="AD5">
        <f t="shared" si="5"/>
        <v>6894.0306827546865</v>
      </c>
    </row>
    <row r="6" spans="1:30" x14ac:dyDescent="0.25">
      <c r="B6" t="s">
        <v>12</v>
      </c>
      <c r="D6">
        <v>7608</v>
      </c>
      <c r="E6">
        <v>7130</v>
      </c>
      <c r="F6">
        <v>7282</v>
      </c>
      <c r="G6">
        <v>7102</v>
      </c>
      <c r="H6" s="11">
        <f t="shared" si="0"/>
        <v>7140.0153744102199</v>
      </c>
      <c r="I6" s="11">
        <f t="shared" si="1"/>
        <v>7668.0232128140651</v>
      </c>
      <c r="L6">
        <f>SUM(D$2:D6)</f>
        <v>33842</v>
      </c>
      <c r="M6">
        <f>SUM(E$2:E6)</f>
        <v>36482</v>
      </c>
      <c r="N6">
        <f>SUM(F$2:F6)</f>
        <v>36606</v>
      </c>
      <c r="O6">
        <f>SUM(G$2:G6)</f>
        <v>34863</v>
      </c>
      <c r="P6" s="12">
        <f>SUM(H$2:H6)</f>
        <v>35797.121893288539</v>
      </c>
      <c r="Q6" s="12">
        <f>SUM(I$2:I6)</f>
        <v>36917.782420810181</v>
      </c>
      <c r="R6" s="12">
        <f t="shared" si="3"/>
        <v>36482</v>
      </c>
      <c r="T6" t="s">
        <v>12</v>
      </c>
      <c r="V6">
        <f t="shared" si="2"/>
        <v>-2640</v>
      </c>
      <c r="W6">
        <f t="shared" si="2"/>
        <v>0</v>
      </c>
      <c r="X6">
        <f t="shared" si="2"/>
        <v>124</v>
      </c>
      <c r="Y6">
        <f t="shared" si="2"/>
        <v>-1619</v>
      </c>
      <c r="Z6">
        <f t="shared" si="2"/>
        <v>-684.87810671146144</v>
      </c>
      <c r="AA6">
        <f t="shared" si="2"/>
        <v>435.78242081018107</v>
      </c>
      <c r="AC6">
        <f t="shared" si="4"/>
        <v>7140.0153744102199</v>
      </c>
      <c r="AD6">
        <f t="shared" si="5"/>
        <v>7211.0076872051104</v>
      </c>
    </row>
    <row r="7" spans="1:30" x14ac:dyDescent="0.25">
      <c r="B7" t="s">
        <v>13</v>
      </c>
      <c r="D7">
        <v>8152</v>
      </c>
      <c r="E7">
        <v>7722</v>
      </c>
      <c r="F7">
        <v>7743</v>
      </c>
      <c r="G7">
        <v>7096</v>
      </c>
      <c r="H7" s="11">
        <f t="shared" si="0"/>
        <v>7583.9242834369352</v>
      </c>
      <c r="I7" s="11">
        <f t="shared" si="1"/>
        <v>7539.3358831857659</v>
      </c>
      <c r="L7">
        <f>SUM(D$2:D7)</f>
        <v>41994</v>
      </c>
      <c r="M7">
        <f>SUM(E$2:E7)</f>
        <v>44204</v>
      </c>
      <c r="N7">
        <f>SUM(F$2:F7)</f>
        <v>44349</v>
      </c>
      <c r="O7">
        <f>SUM(G$2:G7)</f>
        <v>41959</v>
      </c>
      <c r="P7" s="12">
        <f>SUM(H$2:H7)</f>
        <v>43381.046176725475</v>
      </c>
      <c r="Q7" s="12">
        <f>SUM(I$2:I7)</f>
        <v>44457.118303995943</v>
      </c>
      <c r="R7" s="12">
        <f t="shared" si="3"/>
        <v>44204</v>
      </c>
      <c r="T7" t="s">
        <v>13</v>
      </c>
      <c r="V7">
        <f t="shared" si="2"/>
        <v>-2210</v>
      </c>
      <c r="W7">
        <f t="shared" si="2"/>
        <v>0</v>
      </c>
      <c r="X7">
        <f t="shared" si="2"/>
        <v>145</v>
      </c>
      <c r="Y7">
        <f t="shared" si="2"/>
        <v>-2245</v>
      </c>
      <c r="Z7">
        <f t="shared" si="2"/>
        <v>-822.95382327452535</v>
      </c>
      <c r="AA7">
        <f t="shared" si="2"/>
        <v>253.11830399594328</v>
      </c>
      <c r="AC7">
        <f t="shared" si="4"/>
        <v>7583.9242834369352</v>
      </c>
      <c r="AD7">
        <f t="shared" si="5"/>
        <v>7561.630083311351</v>
      </c>
    </row>
    <row r="8" spans="1:30" x14ac:dyDescent="0.25">
      <c r="B8" t="s">
        <v>14</v>
      </c>
      <c r="D8">
        <v>8327</v>
      </c>
      <c r="E8">
        <v>8280</v>
      </c>
      <c r="F8">
        <v>8662</v>
      </c>
      <c r="G8">
        <v>8378</v>
      </c>
      <c r="H8" s="11">
        <f t="shared" si="0"/>
        <v>8288.2213187542129</v>
      </c>
      <c r="I8" s="11">
        <f t="shared" si="1"/>
        <v>8238.8918179320845</v>
      </c>
      <c r="L8">
        <f>SUM(D$2:D8)</f>
        <v>50321</v>
      </c>
      <c r="M8">
        <f>SUM(E$2:E8)</f>
        <v>52484</v>
      </c>
      <c r="N8">
        <f>SUM(F$2:F8)</f>
        <v>53011</v>
      </c>
      <c r="O8">
        <f>SUM(G$2:G8)</f>
        <v>50337</v>
      </c>
      <c r="P8" s="12">
        <f>SUM(H$2:H8)</f>
        <v>51669.267495479689</v>
      </c>
      <c r="Q8" s="12">
        <f>SUM(I$2:I8)</f>
        <v>52696.010121928026</v>
      </c>
      <c r="R8" s="12">
        <f t="shared" si="3"/>
        <v>52484</v>
      </c>
      <c r="T8" t="s">
        <v>14</v>
      </c>
      <c r="V8">
        <f t="shared" si="2"/>
        <v>-2163</v>
      </c>
      <c r="W8">
        <f t="shared" si="2"/>
        <v>0</v>
      </c>
      <c r="X8">
        <f t="shared" si="2"/>
        <v>527</v>
      </c>
      <c r="Y8">
        <f t="shared" si="2"/>
        <v>-2147</v>
      </c>
      <c r="Z8">
        <f t="shared" si="2"/>
        <v>-814.73250452031061</v>
      </c>
      <c r="AA8">
        <f t="shared" si="2"/>
        <v>212.01012192802591</v>
      </c>
      <c r="AC8">
        <f t="shared" si="4"/>
        <v>8288.2213187542129</v>
      </c>
      <c r="AD8">
        <f t="shared" si="5"/>
        <v>8333.1106593771074</v>
      </c>
    </row>
    <row r="9" spans="1:30" x14ac:dyDescent="0.25">
      <c r="B9" t="s">
        <v>15</v>
      </c>
      <c r="D9">
        <v>8124</v>
      </c>
      <c r="E9">
        <v>8331</v>
      </c>
      <c r="F9">
        <v>8142</v>
      </c>
      <c r="G9">
        <v>7983</v>
      </c>
      <c r="H9" s="11">
        <f t="shared" si="0"/>
        <v>7968.2610012089826</v>
      </c>
      <c r="I9" s="11">
        <f t="shared" si="1"/>
        <v>8260.1784438856375</v>
      </c>
      <c r="L9">
        <f>SUM(D$2:D9)</f>
        <v>58445</v>
      </c>
      <c r="M9">
        <f>SUM(E$2:E9)</f>
        <v>60815</v>
      </c>
      <c r="N9">
        <f>SUM(F$2:F9)</f>
        <v>61153</v>
      </c>
      <c r="O9">
        <f>SUM(G$2:G9)</f>
        <v>58320</v>
      </c>
      <c r="P9" s="12">
        <f>SUM(H$2:H9)</f>
        <v>59637.528496688668</v>
      </c>
      <c r="Q9" s="12">
        <f>SUM(I$2:I9)</f>
        <v>60956.18856581366</v>
      </c>
      <c r="R9" s="12">
        <f t="shared" si="3"/>
        <v>60815</v>
      </c>
      <c r="T9" t="s">
        <v>15</v>
      </c>
      <c r="V9">
        <f t="shared" si="2"/>
        <v>-2370</v>
      </c>
      <c r="W9">
        <f t="shared" si="2"/>
        <v>0</v>
      </c>
      <c r="X9">
        <f t="shared" si="2"/>
        <v>338</v>
      </c>
      <c r="Y9">
        <f t="shared" si="2"/>
        <v>-2495</v>
      </c>
      <c r="Z9">
        <f t="shared" si="2"/>
        <v>-1177.4715033113316</v>
      </c>
      <c r="AA9">
        <f t="shared" si="2"/>
        <v>141.18856581365981</v>
      </c>
      <c r="AC9">
        <f t="shared" si="4"/>
        <v>8142</v>
      </c>
      <c r="AD9">
        <f t="shared" si="5"/>
        <v>8062.5</v>
      </c>
    </row>
    <row r="10" spans="1:30" x14ac:dyDescent="0.25">
      <c r="B10" t="s">
        <v>16</v>
      </c>
      <c r="D10">
        <v>7760</v>
      </c>
      <c r="E10">
        <v>8635</v>
      </c>
      <c r="F10">
        <v>8514</v>
      </c>
      <c r="G10">
        <v>7972</v>
      </c>
      <c r="H10" s="11">
        <f t="shared" si="0"/>
        <v>7916.3755443097562</v>
      </c>
      <c r="I10" s="11">
        <f t="shared" si="1"/>
        <v>8122.7829490945205</v>
      </c>
      <c r="L10">
        <f>SUM(D$2:D10)</f>
        <v>66205</v>
      </c>
      <c r="M10">
        <f>SUM(E$2:E10)</f>
        <v>69450</v>
      </c>
      <c r="N10">
        <f>SUM(F$2:F10)</f>
        <v>69667</v>
      </c>
      <c r="O10">
        <f>SUM(G$2:G10)</f>
        <v>66292</v>
      </c>
      <c r="P10" s="12">
        <f>SUM(H$2:H10)</f>
        <v>67553.90404099843</v>
      </c>
      <c r="Q10" s="12">
        <f>SUM(I$2:I10)</f>
        <v>69078.971514908175</v>
      </c>
      <c r="R10" s="12">
        <f t="shared" si="3"/>
        <v>69078.971514908175</v>
      </c>
      <c r="T10" t="s">
        <v>16</v>
      </c>
      <c r="V10">
        <f t="shared" si="2"/>
        <v>-2873.9715149081749</v>
      </c>
      <c r="W10">
        <f t="shared" si="2"/>
        <v>371.02848509182513</v>
      </c>
      <c r="X10">
        <f t="shared" si="2"/>
        <v>588.02848509182513</v>
      </c>
      <c r="Y10">
        <f t="shared" si="2"/>
        <v>-2786.9715149081749</v>
      </c>
      <c r="Z10">
        <f t="shared" si="2"/>
        <v>-1525.0674739097449</v>
      </c>
      <c r="AA10">
        <f t="shared" si="2"/>
        <v>0</v>
      </c>
      <c r="AC10">
        <f t="shared" si="4"/>
        <v>8122.7829490945205</v>
      </c>
      <c r="AD10">
        <f t="shared" si="5"/>
        <v>8047.3914745472603</v>
      </c>
    </row>
    <row r="11" spans="1:30" x14ac:dyDescent="0.25">
      <c r="B11" t="s">
        <v>17</v>
      </c>
      <c r="D11">
        <v>7529</v>
      </c>
      <c r="E11">
        <v>8339</v>
      </c>
      <c r="F11">
        <v>8041</v>
      </c>
      <c r="G11">
        <v>7805</v>
      </c>
      <c r="H11" s="11">
        <f t="shared" si="0"/>
        <v>7931.7490130206379</v>
      </c>
      <c r="I11" s="11">
        <f t="shared" si="1"/>
        <v>7824.7701857447755</v>
      </c>
      <c r="L11">
        <f>SUM(D$2:D11)</f>
        <v>73734</v>
      </c>
      <c r="M11">
        <f>SUM(E$2:E11)</f>
        <v>77789</v>
      </c>
      <c r="N11">
        <f>SUM(F$2:F11)</f>
        <v>77708</v>
      </c>
      <c r="O11">
        <f>SUM(G$2:G11)</f>
        <v>74097</v>
      </c>
      <c r="P11" s="12">
        <f>SUM(H$2:H11)</f>
        <v>75485.653054019072</v>
      </c>
      <c r="Q11" s="12">
        <f>SUM(I$2:I11)</f>
        <v>76903.741700652958</v>
      </c>
      <c r="R11" s="12">
        <f t="shared" si="3"/>
        <v>76903.741700652958</v>
      </c>
      <c r="T11" t="s">
        <v>17</v>
      </c>
      <c r="V11">
        <f t="shared" si="2"/>
        <v>-3169.7417006529577</v>
      </c>
      <c r="W11">
        <f t="shared" si="2"/>
        <v>885.25829934704234</v>
      </c>
      <c r="X11">
        <f t="shared" si="2"/>
        <v>804.25829934704234</v>
      </c>
      <c r="Y11">
        <f t="shared" si="2"/>
        <v>-2806.7417006529577</v>
      </c>
      <c r="Z11">
        <f t="shared" si="2"/>
        <v>-1418.0886466338852</v>
      </c>
      <c r="AA11">
        <f t="shared" si="2"/>
        <v>0</v>
      </c>
      <c r="AC11">
        <f t="shared" si="4"/>
        <v>7931.7490130206379</v>
      </c>
      <c r="AD11">
        <f t="shared" si="5"/>
        <v>7878.2595993827072</v>
      </c>
    </row>
    <row r="12" spans="1:30" x14ac:dyDescent="0.25">
      <c r="B12" t="s">
        <v>18</v>
      </c>
      <c r="D12">
        <v>7300</v>
      </c>
      <c r="E12">
        <v>7918</v>
      </c>
      <c r="F12">
        <v>7425</v>
      </c>
      <c r="G12">
        <v>7315</v>
      </c>
      <c r="H12" s="11">
        <f t="shared" si="0"/>
        <v>7228.4128194977902</v>
      </c>
      <c r="I12" s="11">
        <f t="shared" si="1"/>
        <v>7217.1337721615282</v>
      </c>
      <c r="L12">
        <f>SUM(D$2:D12)</f>
        <v>81034</v>
      </c>
      <c r="M12">
        <f>SUM(E$2:E12)</f>
        <v>85707</v>
      </c>
      <c r="N12">
        <f>SUM(F$2:F12)</f>
        <v>85133</v>
      </c>
      <c r="O12">
        <f>SUM(G$2:G12)</f>
        <v>81412</v>
      </c>
      <c r="P12" s="12">
        <f>SUM(H$2:H12)</f>
        <v>82714.065873516869</v>
      </c>
      <c r="Q12" s="12">
        <f>SUM(I$2:I12)</f>
        <v>84120.875472814485</v>
      </c>
      <c r="R12" s="12">
        <f t="shared" si="3"/>
        <v>84120.875472814485</v>
      </c>
      <c r="T12" t="s">
        <v>18</v>
      </c>
      <c r="V12">
        <f t="shared" si="2"/>
        <v>-3086.875472814485</v>
      </c>
      <c r="W12">
        <f t="shared" si="2"/>
        <v>1586.124527185515</v>
      </c>
      <c r="X12">
        <f t="shared" si="2"/>
        <v>1012.124527185515</v>
      </c>
      <c r="Y12">
        <f t="shared" si="2"/>
        <v>-2708.875472814485</v>
      </c>
      <c r="Z12">
        <f t="shared" si="2"/>
        <v>-1406.8095992976159</v>
      </c>
      <c r="AA12">
        <f t="shared" si="2"/>
        <v>0</v>
      </c>
      <c r="AC12">
        <f t="shared" si="4"/>
        <v>7315</v>
      </c>
      <c r="AD12">
        <f t="shared" si="5"/>
        <v>7271.7064097488947</v>
      </c>
    </row>
    <row r="13" spans="1:30" x14ac:dyDescent="0.25">
      <c r="B13" t="s">
        <v>19</v>
      </c>
      <c r="D13">
        <v>7366</v>
      </c>
      <c r="E13">
        <v>7332</v>
      </c>
      <c r="F13">
        <v>7205</v>
      </c>
      <c r="G13">
        <v>7781</v>
      </c>
      <c r="H13" s="11">
        <f t="shared" si="0"/>
        <v>7092.9341264831437</v>
      </c>
      <c r="I13" s="11">
        <f t="shared" si="1"/>
        <v>7456.1245271855123</v>
      </c>
      <c r="L13">
        <f>SUM(D$2:D13)</f>
        <v>88400</v>
      </c>
      <c r="M13">
        <f>SUM(E$2:E13)</f>
        <v>93039</v>
      </c>
      <c r="N13">
        <f>SUM(F$2:F13)</f>
        <v>92338</v>
      </c>
      <c r="O13">
        <f>SUM(G$2:G13)</f>
        <v>89193</v>
      </c>
      <c r="P13">
        <f>SUM(H$2:H13)</f>
        <v>89807.000000000015</v>
      </c>
      <c r="Q13">
        <f>SUM(I$2:I13)</f>
        <v>91577</v>
      </c>
      <c r="R13">
        <f t="shared" si="3"/>
        <v>91577</v>
      </c>
      <c r="T13" t="s">
        <v>19</v>
      </c>
      <c r="V13">
        <f t="shared" si="2"/>
        <v>-3177</v>
      </c>
      <c r="W13">
        <f t="shared" si="2"/>
        <v>1462</v>
      </c>
      <c r="X13">
        <f t="shared" si="2"/>
        <v>761</v>
      </c>
      <c r="Y13">
        <f t="shared" si="2"/>
        <v>-2384</v>
      </c>
      <c r="Z13">
        <f t="shared" si="2"/>
        <v>-1769.9999999999854</v>
      </c>
      <c r="AA13">
        <f t="shared" si="2"/>
        <v>0</v>
      </c>
      <c r="AC13">
        <f t="shared" si="4"/>
        <v>7332</v>
      </c>
      <c r="AD13">
        <f t="shared" si="5"/>
        <v>7330.5622635927557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11828</v>
      </c>
      <c r="D17">
        <v>13206</v>
      </c>
      <c r="E17">
        <v>13822</v>
      </c>
      <c r="F17">
        <v>11781</v>
      </c>
      <c r="G17">
        <v>13911</v>
      </c>
      <c r="H17" s="1">
        <v>11647</v>
      </c>
      <c r="I17" s="1">
        <v>14914</v>
      </c>
      <c r="K17">
        <f>SUM(C$17:C17)</f>
        <v>11828</v>
      </c>
      <c r="L17">
        <f>SUM(D$17:D17)</f>
        <v>13206</v>
      </c>
      <c r="M17">
        <f>SUM(E$17:E17)</f>
        <v>13822</v>
      </c>
      <c r="N17">
        <f>SUM(F$17:F17)</f>
        <v>11781</v>
      </c>
      <c r="O17">
        <f>SUM(G$17:G17)</f>
        <v>13911</v>
      </c>
      <c r="P17">
        <f>SUM(H$17:H17)</f>
        <v>11647</v>
      </c>
      <c r="Q17">
        <f>SUM(I$17:I17)</f>
        <v>14914</v>
      </c>
      <c r="R17">
        <f t="shared" ref="R17:R28" si="6">MEDIAN(M17:Q17)</f>
        <v>13822</v>
      </c>
      <c r="T17" t="s">
        <v>8</v>
      </c>
      <c r="U17">
        <f t="shared" ref="U17:AA28" si="7">K17-$R17</f>
        <v>-1994</v>
      </c>
      <c r="V17">
        <f t="shared" si="7"/>
        <v>-616</v>
      </c>
      <c r="W17">
        <f t="shared" si="7"/>
        <v>0</v>
      </c>
      <c r="X17">
        <f t="shared" si="7"/>
        <v>-2041</v>
      </c>
      <c r="Y17">
        <f t="shared" si="7"/>
        <v>89</v>
      </c>
      <c r="Z17">
        <f t="shared" si="7"/>
        <v>-2175</v>
      </c>
      <c r="AA17">
        <f t="shared" si="7"/>
        <v>1092</v>
      </c>
    </row>
    <row r="18" spans="2:27" x14ac:dyDescent="0.25">
      <c r="B18" t="s">
        <v>9</v>
      </c>
      <c r="C18">
        <v>10982</v>
      </c>
      <c r="D18">
        <v>12450</v>
      </c>
      <c r="E18">
        <v>11870</v>
      </c>
      <c r="F18">
        <v>11138</v>
      </c>
      <c r="G18">
        <v>12342</v>
      </c>
      <c r="H18" s="1">
        <v>12044</v>
      </c>
      <c r="I18" s="1">
        <v>12512</v>
      </c>
      <c r="K18">
        <f>SUM(C$17:C18)</f>
        <v>22810</v>
      </c>
      <c r="L18">
        <f>SUM(D$17:D18)</f>
        <v>25656</v>
      </c>
      <c r="M18">
        <f>SUM(E$17:E18)</f>
        <v>25692</v>
      </c>
      <c r="N18">
        <f>SUM(F$17:F18)</f>
        <v>22919</v>
      </c>
      <c r="O18">
        <f>SUM(G$17:G18)</f>
        <v>26253</v>
      </c>
      <c r="P18">
        <f>SUM(H$17:H18)</f>
        <v>23691</v>
      </c>
      <c r="Q18">
        <f>SUM(I$17:I18)</f>
        <v>27426</v>
      </c>
      <c r="R18">
        <f t="shared" si="6"/>
        <v>25692</v>
      </c>
      <c r="T18" t="s">
        <v>9</v>
      </c>
      <c r="U18">
        <f t="shared" si="7"/>
        <v>-2882</v>
      </c>
      <c r="V18">
        <f t="shared" si="7"/>
        <v>-36</v>
      </c>
      <c r="W18">
        <f t="shared" si="7"/>
        <v>0</v>
      </c>
      <c r="X18">
        <f t="shared" si="7"/>
        <v>-2773</v>
      </c>
      <c r="Y18">
        <f t="shared" si="7"/>
        <v>561</v>
      </c>
      <c r="Z18">
        <f t="shared" si="7"/>
        <v>-2001</v>
      </c>
      <c r="AA18">
        <f t="shared" si="7"/>
        <v>1734</v>
      </c>
    </row>
    <row r="19" spans="2:27" x14ac:dyDescent="0.25">
      <c r="B19" t="s">
        <v>10</v>
      </c>
      <c r="C19">
        <v>11994</v>
      </c>
      <c r="D19">
        <v>12526</v>
      </c>
      <c r="E19">
        <v>17956</v>
      </c>
      <c r="F19">
        <v>11731</v>
      </c>
      <c r="G19">
        <v>11545</v>
      </c>
      <c r="H19" s="1">
        <v>13401</v>
      </c>
      <c r="I19" s="1">
        <v>11617</v>
      </c>
      <c r="K19">
        <f>SUM(C$17:C19)</f>
        <v>34804</v>
      </c>
      <c r="L19">
        <f>SUM(D$17:D19)</f>
        <v>38182</v>
      </c>
      <c r="M19">
        <f>SUM(E$17:E19)</f>
        <v>43648</v>
      </c>
      <c r="N19">
        <f>SUM(F$17:F19)</f>
        <v>34650</v>
      </c>
      <c r="O19">
        <f>SUM(G$17:G19)</f>
        <v>37798</v>
      </c>
      <c r="P19">
        <f>SUM(H$17:H19)</f>
        <v>37092</v>
      </c>
      <c r="Q19">
        <f>SUM(I$17:I19)</f>
        <v>39043</v>
      </c>
      <c r="R19">
        <f t="shared" si="6"/>
        <v>37798</v>
      </c>
      <c r="T19" t="s">
        <v>10</v>
      </c>
      <c r="U19">
        <f t="shared" si="7"/>
        <v>-2994</v>
      </c>
      <c r="V19">
        <f t="shared" si="7"/>
        <v>384</v>
      </c>
      <c r="W19">
        <f t="shared" si="7"/>
        <v>5850</v>
      </c>
      <c r="X19">
        <f t="shared" si="7"/>
        <v>-3148</v>
      </c>
      <c r="Y19">
        <f t="shared" si="7"/>
        <v>0</v>
      </c>
      <c r="Z19">
        <f t="shared" si="7"/>
        <v>-706</v>
      </c>
      <c r="AA19">
        <f t="shared" si="7"/>
        <v>1245</v>
      </c>
    </row>
    <row r="20" spans="2:27" x14ac:dyDescent="0.25">
      <c r="B20" t="s">
        <v>11</v>
      </c>
      <c r="C20">
        <v>10096</v>
      </c>
      <c r="D20">
        <v>11213</v>
      </c>
      <c r="E20">
        <v>15580</v>
      </c>
      <c r="F20">
        <v>10501</v>
      </c>
      <c r="G20">
        <v>10277</v>
      </c>
      <c r="H20" s="1">
        <v>10568</v>
      </c>
      <c r="I20" s="1">
        <v>10636</v>
      </c>
      <c r="K20">
        <f>SUM(C$17:C20)</f>
        <v>44900</v>
      </c>
      <c r="L20">
        <f>SUM(D$17:D20)</f>
        <v>49395</v>
      </c>
      <c r="M20">
        <f>SUM(E$17:E20)</f>
        <v>59228</v>
      </c>
      <c r="N20">
        <f>SUM(F$17:F20)</f>
        <v>45151</v>
      </c>
      <c r="O20">
        <f>SUM(G$17:G20)</f>
        <v>48075</v>
      </c>
      <c r="P20">
        <f>SUM(H$17:H20)</f>
        <v>47660</v>
      </c>
      <c r="Q20">
        <f>SUM(I$17:I20)</f>
        <v>49679</v>
      </c>
      <c r="R20">
        <f t="shared" si="6"/>
        <v>48075</v>
      </c>
      <c r="T20" t="s">
        <v>11</v>
      </c>
      <c r="U20">
        <f t="shared" si="7"/>
        <v>-3175</v>
      </c>
      <c r="V20">
        <f t="shared" si="7"/>
        <v>1320</v>
      </c>
      <c r="W20">
        <f t="shared" si="7"/>
        <v>11153</v>
      </c>
      <c r="X20">
        <f t="shared" si="7"/>
        <v>-2924</v>
      </c>
      <c r="Y20">
        <f t="shared" si="7"/>
        <v>0</v>
      </c>
      <c r="Z20">
        <f t="shared" si="7"/>
        <v>-415</v>
      </c>
      <c r="AA20">
        <f t="shared" si="7"/>
        <v>1604</v>
      </c>
    </row>
    <row r="21" spans="2:27" x14ac:dyDescent="0.25">
      <c r="B21" t="s">
        <v>12</v>
      </c>
      <c r="D21">
        <v>10213</v>
      </c>
      <c r="E21">
        <v>11185</v>
      </c>
      <c r="F21">
        <v>9896</v>
      </c>
      <c r="G21">
        <v>9959</v>
      </c>
      <c r="H21" s="1">
        <v>9988</v>
      </c>
      <c r="I21" s="1">
        <v>10375</v>
      </c>
      <c r="L21">
        <f>SUM(D$17:D21)</f>
        <v>59608</v>
      </c>
      <c r="M21">
        <f>SUM(E$17:E21)</f>
        <v>70413</v>
      </c>
      <c r="N21">
        <f>SUM(F$17:F21)</f>
        <v>55047</v>
      </c>
      <c r="O21">
        <f>SUM(G$17:G21)</f>
        <v>58034</v>
      </c>
      <c r="P21">
        <f>SUM(H$17:H21)</f>
        <v>57648</v>
      </c>
      <c r="Q21">
        <f>SUM(I$17:I21)</f>
        <v>60054</v>
      </c>
      <c r="R21">
        <f t="shared" si="6"/>
        <v>58034</v>
      </c>
      <c r="T21" t="s">
        <v>12</v>
      </c>
      <c r="V21">
        <f t="shared" si="7"/>
        <v>1574</v>
      </c>
      <c r="W21">
        <f t="shared" si="7"/>
        <v>12379</v>
      </c>
      <c r="X21">
        <f t="shared" si="7"/>
        <v>-2987</v>
      </c>
      <c r="Y21">
        <f t="shared" si="7"/>
        <v>0</v>
      </c>
      <c r="Z21">
        <f t="shared" si="7"/>
        <v>-386</v>
      </c>
      <c r="AA21">
        <f t="shared" si="7"/>
        <v>2020</v>
      </c>
    </row>
    <row r="22" spans="2:27" x14ac:dyDescent="0.25">
      <c r="B22" t="s">
        <v>13</v>
      </c>
      <c r="D22">
        <v>9928</v>
      </c>
      <c r="E22">
        <v>10571</v>
      </c>
      <c r="F22">
        <v>9723</v>
      </c>
      <c r="G22">
        <v>10001</v>
      </c>
      <c r="H22" s="1">
        <v>9538</v>
      </c>
      <c r="I22" s="1">
        <v>9591</v>
      </c>
      <c r="L22">
        <f>SUM(D$17:D22)</f>
        <v>69536</v>
      </c>
      <c r="M22">
        <f>SUM(E$17:E22)</f>
        <v>80984</v>
      </c>
      <c r="N22">
        <f>SUM(F$17:F22)</f>
        <v>64770</v>
      </c>
      <c r="O22">
        <f>SUM(G$17:G22)</f>
        <v>68035</v>
      </c>
      <c r="P22">
        <f>SUM(H$17:H22)</f>
        <v>67186</v>
      </c>
      <c r="Q22">
        <f>SUM(I$17:I22)</f>
        <v>69645</v>
      </c>
      <c r="R22">
        <f t="shared" si="6"/>
        <v>68035</v>
      </c>
      <c r="T22" t="s">
        <v>13</v>
      </c>
      <c r="V22">
        <f t="shared" si="7"/>
        <v>1501</v>
      </c>
      <c r="W22">
        <f t="shared" si="7"/>
        <v>12949</v>
      </c>
      <c r="X22">
        <f t="shared" si="7"/>
        <v>-3265</v>
      </c>
      <c r="Y22">
        <f t="shared" si="7"/>
        <v>0</v>
      </c>
      <c r="Z22">
        <f t="shared" si="7"/>
        <v>-849</v>
      </c>
      <c r="AA22">
        <f t="shared" si="7"/>
        <v>1610</v>
      </c>
    </row>
    <row r="23" spans="2:27" x14ac:dyDescent="0.25">
      <c r="B23" t="s">
        <v>14</v>
      </c>
      <c r="D23">
        <v>10848</v>
      </c>
      <c r="E23">
        <v>10388</v>
      </c>
      <c r="F23">
        <v>9802</v>
      </c>
      <c r="G23">
        <v>10050</v>
      </c>
      <c r="H23" s="1">
        <v>10195</v>
      </c>
      <c r="I23" s="1">
        <v>9724</v>
      </c>
      <c r="L23">
        <f>SUM(D$17:D23)</f>
        <v>80384</v>
      </c>
      <c r="M23">
        <f>SUM(E$17:E23)</f>
        <v>91372</v>
      </c>
      <c r="N23">
        <f>SUM(F$17:F23)</f>
        <v>74572</v>
      </c>
      <c r="O23">
        <f>SUM(G$17:G23)</f>
        <v>78085</v>
      </c>
      <c r="P23">
        <f>SUM(H$17:H23)</f>
        <v>77381</v>
      </c>
      <c r="Q23">
        <f>SUM(I$17:I23)</f>
        <v>79369</v>
      </c>
      <c r="R23">
        <f t="shared" si="6"/>
        <v>78085</v>
      </c>
      <c r="T23" t="s">
        <v>14</v>
      </c>
      <c r="V23">
        <f t="shared" si="7"/>
        <v>2299</v>
      </c>
      <c r="W23">
        <f t="shared" si="7"/>
        <v>13287</v>
      </c>
      <c r="X23">
        <f t="shared" si="7"/>
        <v>-3513</v>
      </c>
      <c r="Y23">
        <f t="shared" si="7"/>
        <v>0</v>
      </c>
      <c r="Z23">
        <f t="shared" si="7"/>
        <v>-704</v>
      </c>
      <c r="AA23">
        <f t="shared" si="7"/>
        <v>1284</v>
      </c>
    </row>
    <row r="24" spans="2:27" x14ac:dyDescent="0.25">
      <c r="B24" t="s">
        <v>15</v>
      </c>
      <c r="D24">
        <v>10650</v>
      </c>
      <c r="E24">
        <v>9862</v>
      </c>
      <c r="F24">
        <v>9949</v>
      </c>
      <c r="G24">
        <v>9902</v>
      </c>
      <c r="H24" s="1">
        <v>10279</v>
      </c>
      <c r="I24" s="1">
        <v>10174</v>
      </c>
      <c r="L24">
        <f>SUM(D$17:D24)</f>
        <v>91034</v>
      </c>
      <c r="M24">
        <f>SUM(E$17:E24)</f>
        <v>101234</v>
      </c>
      <c r="N24">
        <f>SUM(F$17:F24)</f>
        <v>84521</v>
      </c>
      <c r="O24">
        <f>SUM(G$17:G24)</f>
        <v>87987</v>
      </c>
      <c r="P24">
        <f>SUM(H$17:H24)</f>
        <v>87660</v>
      </c>
      <c r="Q24">
        <f>SUM(I$17:I24)</f>
        <v>89543</v>
      </c>
      <c r="R24">
        <f t="shared" si="6"/>
        <v>87987</v>
      </c>
      <c r="T24" t="s">
        <v>15</v>
      </c>
      <c r="V24">
        <f t="shared" si="7"/>
        <v>3047</v>
      </c>
      <c r="W24">
        <f t="shared" si="7"/>
        <v>13247</v>
      </c>
      <c r="X24">
        <f t="shared" si="7"/>
        <v>-3466</v>
      </c>
      <c r="Y24">
        <f t="shared" si="7"/>
        <v>0</v>
      </c>
      <c r="Z24">
        <f t="shared" si="7"/>
        <v>-327</v>
      </c>
      <c r="AA24">
        <f t="shared" si="7"/>
        <v>1556</v>
      </c>
    </row>
    <row r="25" spans="2:27" x14ac:dyDescent="0.25">
      <c r="B25" t="s">
        <v>16</v>
      </c>
      <c r="D25">
        <v>10293</v>
      </c>
      <c r="E25">
        <v>10321</v>
      </c>
      <c r="F25">
        <v>10233</v>
      </c>
      <c r="G25">
        <v>9755</v>
      </c>
      <c r="H25" s="1">
        <v>10052</v>
      </c>
      <c r="I25" s="1">
        <v>9820</v>
      </c>
      <c r="L25">
        <f>SUM(D$17:D25)</f>
        <v>101327</v>
      </c>
      <c r="M25">
        <f>SUM(E$17:E25)</f>
        <v>111555</v>
      </c>
      <c r="N25">
        <f>SUM(F$17:F25)</f>
        <v>94754</v>
      </c>
      <c r="O25">
        <f>SUM(G$17:G25)</f>
        <v>97742</v>
      </c>
      <c r="P25">
        <f>SUM(H$17:H25)</f>
        <v>97712</v>
      </c>
      <c r="Q25">
        <f>SUM(I$17:I25)</f>
        <v>99363</v>
      </c>
      <c r="R25">
        <f t="shared" si="6"/>
        <v>97742</v>
      </c>
      <c r="T25" t="s">
        <v>16</v>
      </c>
      <c r="V25">
        <f t="shared" si="7"/>
        <v>3585</v>
      </c>
      <c r="W25">
        <f t="shared" si="7"/>
        <v>13813</v>
      </c>
      <c r="X25">
        <f t="shared" si="7"/>
        <v>-2988</v>
      </c>
      <c r="Y25">
        <f t="shared" si="7"/>
        <v>0</v>
      </c>
      <c r="Z25">
        <f t="shared" si="7"/>
        <v>-30</v>
      </c>
      <c r="AA25">
        <f t="shared" si="7"/>
        <v>1621</v>
      </c>
    </row>
    <row r="26" spans="2:27" x14ac:dyDescent="0.25">
      <c r="B26" t="s">
        <v>17</v>
      </c>
      <c r="D26">
        <v>11459</v>
      </c>
      <c r="E26">
        <v>11840</v>
      </c>
      <c r="F26">
        <v>12504</v>
      </c>
      <c r="G26">
        <v>10564</v>
      </c>
      <c r="H26" s="1">
        <v>10939</v>
      </c>
      <c r="I26" s="1">
        <v>10638</v>
      </c>
      <c r="L26">
        <f>SUM(D$17:D26)</f>
        <v>112786</v>
      </c>
      <c r="M26">
        <f>SUM(E$17:E26)</f>
        <v>123395</v>
      </c>
      <c r="N26">
        <f>SUM(F$17:F26)</f>
        <v>107258</v>
      </c>
      <c r="O26">
        <f>SUM(G$17:G26)</f>
        <v>108306</v>
      </c>
      <c r="P26">
        <f>SUM(H$17:H26)</f>
        <v>108651</v>
      </c>
      <c r="Q26">
        <f>SUM(I$17:I26)</f>
        <v>110001</v>
      </c>
      <c r="R26">
        <f t="shared" si="6"/>
        <v>108651</v>
      </c>
      <c r="T26" t="s">
        <v>17</v>
      </c>
      <c r="V26">
        <f t="shared" si="7"/>
        <v>4135</v>
      </c>
      <c r="W26">
        <f t="shared" si="7"/>
        <v>14744</v>
      </c>
      <c r="X26">
        <f t="shared" si="7"/>
        <v>-1393</v>
      </c>
      <c r="Y26">
        <f t="shared" si="7"/>
        <v>-345</v>
      </c>
      <c r="Z26">
        <f t="shared" si="7"/>
        <v>0</v>
      </c>
      <c r="AA26">
        <f t="shared" si="7"/>
        <v>1350</v>
      </c>
    </row>
    <row r="27" spans="2:27" x14ac:dyDescent="0.25">
      <c r="B27" t="s">
        <v>18</v>
      </c>
      <c r="D27">
        <v>10974</v>
      </c>
      <c r="E27">
        <v>15744</v>
      </c>
      <c r="F27">
        <v>16590</v>
      </c>
      <c r="G27">
        <v>10087</v>
      </c>
      <c r="H27" s="1">
        <v>10434</v>
      </c>
      <c r="I27" s="1">
        <v>10346</v>
      </c>
      <c r="L27">
        <f>SUM(D$17:D27)</f>
        <v>123760</v>
      </c>
      <c r="M27">
        <f>SUM(E$17:E27)</f>
        <v>139139</v>
      </c>
      <c r="N27">
        <f>SUM(F$17:F27)</f>
        <v>123848</v>
      </c>
      <c r="O27">
        <f>SUM(G$17:G27)</f>
        <v>118393</v>
      </c>
      <c r="P27">
        <f>SUM(H$17:H27)</f>
        <v>119085</v>
      </c>
      <c r="Q27">
        <f>SUM(I$17:I27)</f>
        <v>120347</v>
      </c>
      <c r="R27">
        <f t="shared" si="6"/>
        <v>120347</v>
      </c>
      <c r="T27" t="s">
        <v>18</v>
      </c>
      <c r="V27">
        <f t="shared" si="7"/>
        <v>3413</v>
      </c>
      <c r="W27">
        <f t="shared" si="7"/>
        <v>18792</v>
      </c>
      <c r="X27">
        <f t="shared" si="7"/>
        <v>3501</v>
      </c>
      <c r="Y27">
        <f t="shared" si="7"/>
        <v>-1954</v>
      </c>
      <c r="Z27">
        <f t="shared" si="7"/>
        <v>-1262</v>
      </c>
      <c r="AA27">
        <f t="shared" si="7"/>
        <v>0</v>
      </c>
    </row>
    <row r="28" spans="2:27" x14ac:dyDescent="0.25">
      <c r="B28" t="s">
        <v>19</v>
      </c>
      <c r="D28">
        <v>11940</v>
      </c>
      <c r="E28">
        <v>16482</v>
      </c>
      <c r="F28">
        <v>17154</v>
      </c>
      <c r="G28">
        <v>11210</v>
      </c>
      <c r="H28" s="1">
        <v>12162</v>
      </c>
      <c r="I28" s="1">
        <v>11530</v>
      </c>
      <c r="L28">
        <f>SUM(D$17:D28)</f>
        <v>135700</v>
      </c>
      <c r="M28">
        <f>SUM(E$17:E28)</f>
        <v>155621</v>
      </c>
      <c r="N28">
        <f>SUM(F$17:F28)</f>
        <v>141002</v>
      </c>
      <c r="O28">
        <f>SUM(G$17:G28)</f>
        <v>129603</v>
      </c>
      <c r="P28">
        <f>SUM(H$17:H28)</f>
        <v>131247</v>
      </c>
      <c r="Q28">
        <f>SUM(I$17:I28)</f>
        <v>131877</v>
      </c>
      <c r="R28">
        <f t="shared" si="6"/>
        <v>131877</v>
      </c>
      <c r="T28" t="s">
        <v>19</v>
      </c>
      <c r="V28">
        <f t="shared" si="7"/>
        <v>3823</v>
      </c>
      <c r="W28">
        <f t="shared" si="7"/>
        <v>23744</v>
      </c>
      <c r="X28">
        <f t="shared" si="7"/>
        <v>9125</v>
      </c>
      <c r="Y28">
        <f t="shared" si="7"/>
        <v>-2274</v>
      </c>
      <c r="Z28">
        <f t="shared" si="7"/>
        <v>-630</v>
      </c>
      <c r="AA28">
        <f t="shared" si="7"/>
        <v>0</v>
      </c>
    </row>
    <row r="31" spans="2:27" x14ac:dyDescent="0.25">
      <c r="B31" s="3" t="s">
        <v>103</v>
      </c>
      <c r="C31" s="3"/>
    </row>
    <row r="32" spans="2:27" x14ac:dyDescent="0.25">
      <c r="B32" s="3" t="s">
        <v>104</v>
      </c>
      <c r="C32" s="3"/>
    </row>
    <row r="33" spans="2:12" x14ac:dyDescent="0.25">
      <c r="B33" s="3" t="s">
        <v>105</v>
      </c>
      <c r="C33" s="3"/>
    </row>
    <row r="34" spans="2:12" x14ac:dyDescent="0.25">
      <c r="B34" s="3" t="s">
        <v>77</v>
      </c>
      <c r="C34" s="3"/>
    </row>
    <row r="36" spans="2:12" x14ac:dyDescent="0.25">
      <c r="B36" t="s">
        <v>76</v>
      </c>
      <c r="C36" t="s">
        <v>23</v>
      </c>
      <c r="D36" t="s">
        <v>29</v>
      </c>
      <c r="E36" t="s">
        <v>30</v>
      </c>
      <c r="F36" t="s">
        <v>31</v>
      </c>
      <c r="G36" t="s">
        <v>32</v>
      </c>
      <c r="K36" t="s">
        <v>4</v>
      </c>
      <c r="L36" t="s">
        <v>5</v>
      </c>
    </row>
    <row r="37" spans="2:12" x14ac:dyDescent="0.25">
      <c r="B37">
        <v>2010</v>
      </c>
      <c r="C37">
        <v>90335</v>
      </c>
      <c r="D37" s="5"/>
      <c r="E37" s="7"/>
      <c r="F37" s="8"/>
      <c r="G37" s="8"/>
      <c r="J37" t="s">
        <v>8</v>
      </c>
      <c r="K37" s="1">
        <v>8148</v>
      </c>
      <c r="L37" s="1">
        <v>8089</v>
      </c>
    </row>
    <row r="38" spans="2:12" x14ac:dyDescent="0.25">
      <c r="B38">
        <v>2011</v>
      </c>
      <c r="C38">
        <v>88049</v>
      </c>
      <c r="D38" s="4"/>
      <c r="E38" s="6"/>
      <c r="F38" s="7"/>
      <c r="G38" s="5"/>
      <c r="J38" t="s">
        <v>9</v>
      </c>
      <c r="K38" s="1">
        <v>7171</v>
      </c>
      <c r="L38" s="1">
        <v>7209</v>
      </c>
    </row>
    <row r="39" spans="2:12" x14ac:dyDescent="0.25">
      <c r="B39">
        <v>2012</v>
      </c>
      <c r="C39">
        <v>90269</v>
      </c>
      <c r="D39" s="4"/>
      <c r="E39" s="6"/>
      <c r="F39" s="7"/>
      <c r="G39" s="5"/>
      <c r="J39" t="s">
        <v>10</v>
      </c>
      <c r="K39" s="1">
        <v>7488</v>
      </c>
      <c r="L39" s="1">
        <v>7810</v>
      </c>
    </row>
    <row r="40" spans="2:12" x14ac:dyDescent="0.25">
      <c r="B40">
        <v>2013</v>
      </c>
      <c r="C40">
        <v>88689</v>
      </c>
      <c r="D40" s="4"/>
      <c r="E40" s="6"/>
      <c r="F40" s="7"/>
      <c r="G40" s="5"/>
      <c r="J40" t="s">
        <v>11</v>
      </c>
      <c r="K40" s="1">
        <v>7018</v>
      </c>
      <c r="L40" s="1">
        <v>7122</v>
      </c>
    </row>
    <row r="41" spans="2:12" x14ac:dyDescent="0.25">
      <c r="B41">
        <v>2014</v>
      </c>
      <c r="C41">
        <v>91510</v>
      </c>
      <c r="D41" s="4"/>
      <c r="E41" s="6"/>
      <c r="F41" s="7"/>
      <c r="G41" s="5"/>
      <c r="J41" t="s">
        <v>12</v>
      </c>
      <c r="K41" s="1">
        <v>7431</v>
      </c>
      <c r="L41" s="1">
        <v>7925</v>
      </c>
    </row>
    <row r="42" spans="2:12" x14ac:dyDescent="0.25">
      <c r="B42">
        <v>2015</v>
      </c>
      <c r="C42">
        <v>91690</v>
      </c>
      <c r="E42" s="6"/>
      <c r="F42" s="7"/>
      <c r="G42" s="5"/>
      <c r="J42" t="s">
        <v>13</v>
      </c>
      <c r="K42" s="1">
        <v>7893</v>
      </c>
      <c r="L42" s="1">
        <v>7792</v>
      </c>
    </row>
    <row r="43" spans="2:12" x14ac:dyDescent="0.25">
      <c r="B43">
        <v>2016</v>
      </c>
      <c r="C43">
        <v>93063</v>
      </c>
      <c r="E43" s="6"/>
      <c r="F43" s="4"/>
      <c r="G43" s="5"/>
      <c r="H43" t="s">
        <v>122</v>
      </c>
      <c r="J43" t="s">
        <v>14</v>
      </c>
      <c r="K43" s="1">
        <v>8626</v>
      </c>
      <c r="L43" s="1">
        <v>8515</v>
      </c>
    </row>
    <row r="44" spans="2:12" x14ac:dyDescent="0.25">
      <c r="B44">
        <v>2017</v>
      </c>
      <c r="C44" s="10">
        <v>91577</v>
      </c>
      <c r="E44" s="6"/>
      <c r="F44" s="4"/>
      <c r="G44" s="5"/>
      <c r="H44" s="1">
        <v>94646</v>
      </c>
      <c r="J44" t="s">
        <v>15</v>
      </c>
      <c r="K44" s="1">
        <v>8293</v>
      </c>
      <c r="L44" s="1">
        <v>8537</v>
      </c>
    </row>
    <row r="45" spans="2:12" x14ac:dyDescent="0.25">
      <c r="B45">
        <v>2018</v>
      </c>
      <c r="C45" s="10">
        <v>89807</v>
      </c>
      <c r="E45" s="6"/>
      <c r="F45" s="4"/>
      <c r="G45" s="5"/>
      <c r="H45" s="1">
        <v>93467</v>
      </c>
      <c r="J45" t="s">
        <v>16</v>
      </c>
      <c r="K45" s="1">
        <v>8239</v>
      </c>
      <c r="L45" s="1">
        <v>8395</v>
      </c>
    </row>
    <row r="46" spans="2:12" x14ac:dyDescent="0.25">
      <c r="B46">
        <v>2019</v>
      </c>
      <c r="C46">
        <v>89193</v>
      </c>
      <c r="D46">
        <v>20864</v>
      </c>
      <c r="E46">
        <v>21095</v>
      </c>
      <c r="F46">
        <v>24333</v>
      </c>
      <c r="G46">
        <v>22901</v>
      </c>
      <c r="J46" t="s">
        <v>17</v>
      </c>
      <c r="K46" s="1">
        <v>8255</v>
      </c>
      <c r="L46" s="1">
        <v>8087</v>
      </c>
    </row>
    <row r="47" spans="2:12" x14ac:dyDescent="0.25">
      <c r="B47">
        <v>2020</v>
      </c>
      <c r="C47">
        <v>92338</v>
      </c>
      <c r="D47">
        <v>22257</v>
      </c>
      <c r="E47">
        <v>22092</v>
      </c>
      <c r="F47">
        <v>25318</v>
      </c>
      <c r="G47">
        <v>22671</v>
      </c>
      <c r="J47" t="s">
        <v>18</v>
      </c>
      <c r="K47" s="1">
        <v>7523</v>
      </c>
      <c r="L47" s="1">
        <v>7459</v>
      </c>
    </row>
    <row r="48" spans="2:12" x14ac:dyDescent="0.25">
      <c r="B48">
        <v>2021</v>
      </c>
      <c r="C48">
        <v>93039</v>
      </c>
      <c r="D48">
        <v>22338</v>
      </c>
      <c r="E48">
        <v>21866</v>
      </c>
      <c r="F48">
        <v>25246</v>
      </c>
      <c r="G48">
        <v>23589</v>
      </c>
      <c r="J48" t="s">
        <v>19</v>
      </c>
      <c r="K48" s="1">
        <v>7382</v>
      </c>
      <c r="L48" s="1">
        <v>7706</v>
      </c>
    </row>
    <row r="49" spans="2:7" x14ac:dyDescent="0.25">
      <c r="B49">
        <v>2022</v>
      </c>
      <c r="C49">
        <v>88400</v>
      </c>
      <c r="D49">
        <v>19709</v>
      </c>
      <c r="E49">
        <v>22285</v>
      </c>
      <c r="F49">
        <v>24211</v>
      </c>
      <c r="G49">
        <v>22195</v>
      </c>
    </row>
  </sheetData>
  <hyperlinks>
    <hyperlink ref="A1" location="home!A1" display="home" xr:uid="{8F6A9AD3-00F8-4A3E-B13B-AFDBBC79759D}"/>
    <hyperlink ref="B33" r:id="rId1" xr:uid="{0AEB9E78-0D89-4634-A522-E1F3810EF46B}"/>
    <hyperlink ref="B32" r:id="rId2" xr:uid="{97090BDC-F112-4887-BF2C-5D078992D4CC}"/>
    <hyperlink ref="B34" r:id="rId3" xr:uid="{C2612F8F-9B46-4499-8E7A-7510EA0CEC0D}"/>
    <hyperlink ref="B31" r:id="rId4" xr:uid="{A5A6C6B2-BE73-4E45-9932-FEF6B2F65A41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7D9E-5AE0-4C9D-8F71-0ACD053F2F87}">
  <dimension ref="B1:AL38"/>
  <sheetViews>
    <sheetView tabSelected="1" workbookViewId="0">
      <selection activeCell="B40" sqref="B40"/>
    </sheetView>
  </sheetViews>
  <sheetFormatPr baseColWidth="10" defaultRowHeight="15" x14ac:dyDescent="0.25"/>
  <cols>
    <col min="4" max="32" width="8.5703125" customWidth="1"/>
  </cols>
  <sheetData>
    <row r="1" spans="2:38" x14ac:dyDescent="0.25">
      <c r="D1" s="17">
        <v>2021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4">
        <v>2022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>
        <v>2023</v>
      </c>
      <c r="AC1" s="15"/>
      <c r="AD1" s="15"/>
      <c r="AE1" s="15"/>
      <c r="AF1" s="15"/>
      <c r="AH1" t="s">
        <v>211</v>
      </c>
      <c r="AI1" t="s">
        <v>212</v>
      </c>
      <c r="AJ1" t="s">
        <v>215</v>
      </c>
      <c r="AK1" t="s">
        <v>213</v>
      </c>
      <c r="AL1" t="s">
        <v>214</v>
      </c>
    </row>
    <row r="2" spans="2:38" x14ac:dyDescent="0.25"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8</v>
      </c>
      <c r="Q2" t="s">
        <v>9</v>
      </c>
      <c r="R2" t="s">
        <v>10</v>
      </c>
      <c r="S2" t="s">
        <v>11</v>
      </c>
      <c r="T2" t="s">
        <v>12</v>
      </c>
      <c r="U2" t="s">
        <v>13</v>
      </c>
      <c r="V2" t="s">
        <v>14</v>
      </c>
      <c r="W2" t="s">
        <v>15</v>
      </c>
      <c r="X2" t="s">
        <v>16</v>
      </c>
      <c r="Y2" t="s">
        <v>17</v>
      </c>
      <c r="Z2" t="s">
        <v>18</v>
      </c>
      <c r="AA2" t="s">
        <v>19</v>
      </c>
      <c r="AB2" t="s">
        <v>8</v>
      </c>
      <c r="AC2" t="s">
        <v>9</v>
      </c>
      <c r="AD2" t="s">
        <v>10</v>
      </c>
      <c r="AE2" t="s">
        <v>11</v>
      </c>
      <c r="AF2" t="s">
        <v>12</v>
      </c>
    </row>
    <row r="3" spans="2:38" x14ac:dyDescent="0.25">
      <c r="B3" s="3" t="s">
        <v>42</v>
      </c>
      <c r="D3" s="9">
        <f>Germany!E2/Germany!AD2</f>
        <v>1.0088534437465202</v>
      </c>
      <c r="E3" s="9">
        <f>Germany!E3/Germany!AD3</f>
        <v>1.0341414296563671</v>
      </c>
      <c r="F3" s="9">
        <f>Germany!E4/Germany!AD4</f>
        <v>1.0681745778910481</v>
      </c>
      <c r="G3" s="9">
        <f>Germany!E5/Germany!AD5</f>
        <v>1.0298422876388484</v>
      </c>
      <c r="H3" s="9">
        <f>Germany!E6/Germany!AD6</f>
        <v>0.97854686968677973</v>
      </c>
      <c r="I3" s="9">
        <f>Germany!E7/Germany!AD7</f>
        <v>0.99303961774333116</v>
      </c>
      <c r="J3" s="9">
        <f>Germany!E8/Germany!AD8</f>
        <v>1.0004776243380749</v>
      </c>
      <c r="K3" s="9">
        <f>Germany!E9/Germany!AD9</f>
        <v>1.0150277047070018</v>
      </c>
      <c r="L3" s="9">
        <f>Germany!E10/Germany!AD10</f>
        <v>1.0219170431681976</v>
      </c>
      <c r="M3" s="9">
        <f>Germany!E11/Germany!AD11</f>
        <v>1.0310798157234353</v>
      </c>
      <c r="N3" s="9">
        <f>Germany!E12/Germany!AD12</f>
        <v>1.0422656580135721</v>
      </c>
      <c r="O3" s="9">
        <f>Germany!E13/Germany!AD13</f>
        <v>1.0155169128550954</v>
      </c>
      <c r="P3" s="9">
        <f>Germany!D2/Germany!AD2</f>
        <v>0.91602167486139541</v>
      </c>
      <c r="Q3" s="9">
        <f>Germany!D3/Germany!AD3</f>
        <v>0.91692906330798962</v>
      </c>
      <c r="R3" s="9">
        <f>Germany!D4/Germany!AD4</f>
        <v>0.92601146862057981</v>
      </c>
      <c r="S3" s="9">
        <f>Germany!D5/Germany!AD5</f>
        <v>0.93024385504711937</v>
      </c>
      <c r="T3" s="9">
        <f>Germany!D6/Germany!AD6</f>
        <v>0.98362489137416409</v>
      </c>
      <c r="U3" s="9">
        <f>Germany!D7/Germany!AD7</f>
        <v>0.97315926107077011</v>
      </c>
      <c r="V3" s="9">
        <f>Germany!D8/Germany!AD8</f>
        <v>0.94673450316685703</v>
      </c>
      <c r="W3" s="9">
        <f>Germany!D9/Germany!AD9</f>
        <v>0.95074718755247101</v>
      </c>
      <c r="X3" s="9">
        <f>Germany!D10/Germany!AD10</f>
        <v>0.95852158409886656</v>
      </c>
      <c r="Y3" s="9">
        <f>Germany!D11/Germany!AD11</f>
        <v>0.94947376306228692</v>
      </c>
      <c r="Z3" s="9">
        <f>Germany!D12/Germany!AD12</f>
        <v>0.95831434513501645</v>
      </c>
      <c r="AA3" s="9">
        <f>Germany!D13/Germany!AD13</f>
        <v>0.9430770377857125</v>
      </c>
      <c r="AB3" s="9">
        <f>Germany!C2/Germany!AD2</f>
        <v>0.87223280871385889</v>
      </c>
      <c r="AC3" s="9">
        <f>Germany!C3/Germany!AD3</f>
        <v>0.86590038314176243</v>
      </c>
      <c r="AD3" s="9">
        <f>Germany!C4/Germany!AD4</f>
        <v>0.88789423383243071</v>
      </c>
      <c r="AE3" s="9"/>
      <c r="AF3" s="9"/>
      <c r="AH3" s="9">
        <f>AVERAGE(D3:O3)</f>
        <v>1.0199069154306892</v>
      </c>
      <c r="AI3" s="9">
        <f>AVERAGE(P3:AA3)</f>
        <v>0.94607155292360245</v>
      </c>
      <c r="AJ3" s="9">
        <f>AI3-AH3</f>
        <v>-7.3835362507086777E-2</v>
      </c>
      <c r="AK3" s="9">
        <f>AVERAGE(AB3:AF3)</f>
        <v>0.87534247522935071</v>
      </c>
      <c r="AL3" s="9">
        <f>AK3-AI3</f>
        <v>-7.0729077694251741E-2</v>
      </c>
    </row>
    <row r="4" spans="2:38" x14ac:dyDescent="0.25">
      <c r="B4" s="3" t="s">
        <v>43</v>
      </c>
      <c r="D4" s="9">
        <f>France!E2/France!AD2</f>
        <v>0.85597875629186315</v>
      </c>
      <c r="E4" s="9">
        <f>France!E3/France!AD3</f>
        <v>0.9297916091759616</v>
      </c>
      <c r="F4" s="9">
        <f>France!E4/France!AD4</f>
        <v>1.0166655633523103</v>
      </c>
      <c r="G4" s="9">
        <f>France!E5/France!AD5</f>
        <v>1.0234912130486016</v>
      </c>
      <c r="H4" s="9">
        <f>France!E6/France!AD6</f>
        <v>0.95430696427040052</v>
      </c>
      <c r="I4" s="9">
        <f>France!E7/France!AD7</f>
        <v>0.96537119289340101</v>
      </c>
      <c r="J4" s="9">
        <f>France!E8/France!AD8</f>
        <v>0.97095673656657155</v>
      </c>
      <c r="K4" s="9">
        <f>France!E9/France!AD9</f>
        <v>0.98713676753121993</v>
      </c>
      <c r="L4" s="9">
        <f>France!E10/France!AD10</f>
        <v>1.0041209320238782</v>
      </c>
      <c r="M4" s="9">
        <f>France!E11/France!AD11</f>
        <v>1.0118953450704755</v>
      </c>
      <c r="N4" s="9">
        <f>France!E12/France!AD12</f>
        <v>1.0125544452984883</v>
      </c>
      <c r="O4" s="9">
        <f>France!E13/France!AD13</f>
        <v>1.024652494191717</v>
      </c>
      <c r="P4" s="9">
        <f>France!D2/France!AD2</f>
        <v>0.95913756886369939</v>
      </c>
      <c r="Q4" s="9">
        <f>France!D3/France!AD3</f>
        <v>0.99878045523736614</v>
      </c>
      <c r="R4" s="9">
        <f>France!D4/France!AD4</f>
        <v>1.001257778366212</v>
      </c>
      <c r="S4" s="9">
        <f>France!D5/France!AD5</f>
        <v>0.97830602158377067</v>
      </c>
      <c r="T4" s="9">
        <f>France!D6/France!AD6</f>
        <v>0.96827760409763852</v>
      </c>
      <c r="U4" s="9">
        <f>France!D7/France!AD7</f>
        <v>0.97715736040609136</v>
      </c>
      <c r="V4" s="9">
        <f>France!D8/France!AD8</f>
        <v>0.95144260462927566</v>
      </c>
      <c r="W4" s="9">
        <f>France!D9/France!AD9</f>
        <v>0.96211575408261285</v>
      </c>
      <c r="X4" s="9">
        <f>France!D10/France!AD10</f>
        <v>0.92740227228962069</v>
      </c>
      <c r="Y4" s="9">
        <f>France!D11/France!AD11</f>
        <v>0.91004286542967128</v>
      </c>
      <c r="Z4" s="9">
        <f>France!D12/France!AD12</f>
        <v>0.94959005892902892</v>
      </c>
      <c r="AA4" s="9">
        <f>France!D13/France!AD13</f>
        <v>0.93725468429107228</v>
      </c>
      <c r="AB4" s="9">
        <f>France!C2/France!AD2</f>
        <v>0.90047956878443181</v>
      </c>
      <c r="AC4" s="9">
        <f>France!C3/France!AD3</f>
        <v>0.93824830643510149</v>
      </c>
      <c r="AD4" s="9">
        <f>France!C4/France!AD4</f>
        <v>0.93340394545213823</v>
      </c>
      <c r="AE4" s="9">
        <f>France!C5/France!AD5</f>
        <v>0.91048584677727007</v>
      </c>
      <c r="AF4" s="9"/>
      <c r="AH4" s="9">
        <f t="shared" ref="AH4:AH28" si="0">AVERAGE(D4:O4)</f>
        <v>0.97974350164290736</v>
      </c>
      <c r="AI4" s="9">
        <f t="shared" ref="AI4:AI28" si="1">AVERAGE(P4:AA4)</f>
        <v>0.96006375235050523</v>
      </c>
      <c r="AJ4" s="9">
        <f t="shared" ref="AJ4:AJ28" si="2">AI4-AH4</f>
        <v>-1.9679749292402127E-2</v>
      </c>
      <c r="AK4" s="9">
        <f t="shared" ref="AK4:AK5" si="3">AVERAGE(AB4:AF4)</f>
        <v>0.92065441686223537</v>
      </c>
      <c r="AL4" s="9">
        <f t="shared" ref="AL4:AL28" si="4">AK4-AI4</f>
        <v>-3.9409335488269859E-2</v>
      </c>
    </row>
    <row r="5" spans="2:38" x14ac:dyDescent="0.25">
      <c r="B5" s="3" t="s">
        <v>44</v>
      </c>
      <c r="D5" s="9">
        <f>Switzerland!E2/Switzerland!AD2</f>
        <v>1.0365055036923505</v>
      </c>
      <c r="E5" s="9">
        <f>Switzerland!E3/Switzerland!AD3</f>
        <v>1.0480109739368999</v>
      </c>
      <c r="F5" s="9">
        <f>Switzerland!E4/Switzerland!AD4</f>
        <v>1.0584269662921348</v>
      </c>
      <c r="G5" s="9">
        <f>Switzerland!E5/Switzerland!AD5</f>
        <v>1.0296763226857426</v>
      </c>
      <c r="H5" s="9">
        <f>Switzerland!E6/Switzerland!AD6</f>
        <v>0.99765619768298397</v>
      </c>
      <c r="I5" s="9">
        <f>Switzerland!E7/Switzerland!AD7</f>
        <v>1.0105435004421468</v>
      </c>
      <c r="J5" s="9">
        <f>Switzerland!E8/Switzerland!AD8</f>
        <v>1.012856415478615</v>
      </c>
      <c r="K5" s="9">
        <f>Switzerland!E9/Switzerland!AD9</f>
        <v>1.0342049656629688</v>
      </c>
      <c r="L5" s="9">
        <f>Switzerland!E10/Switzerland!AD10</f>
        <v>1.0535188654000536</v>
      </c>
      <c r="M5" s="9">
        <f>Switzerland!E11/Switzerland!AD11</f>
        <v>1.0731440301060555</v>
      </c>
      <c r="N5" s="9">
        <f>Switzerland!E12/Switzerland!AD12</f>
        <v>1.0393095445314766</v>
      </c>
      <c r="O5" s="9"/>
      <c r="P5" s="9">
        <f>Switzerland!D2/Switzerland!AD2</f>
        <v>0.90260554549254568</v>
      </c>
      <c r="Q5" s="9">
        <f>Switzerland!D3/Switzerland!AD3</f>
        <v>0.86495960981557685</v>
      </c>
      <c r="R5" s="9">
        <f>Switzerland!D4/Switzerland!AD4</f>
        <v>0.8616573033707865</v>
      </c>
      <c r="S5" s="9">
        <f>Switzerland!D5/Switzerland!AD5</f>
        <v>0.87541610595651254</v>
      </c>
      <c r="T5" s="9">
        <f>Switzerland!D6/Switzerland!AD6</f>
        <v>0.88060001339315608</v>
      </c>
      <c r="U5" s="9">
        <f>Switzerland!D7/Switzerland!AD7</f>
        <v>0.90633290252363785</v>
      </c>
      <c r="V5" s="9">
        <f>Switzerland!D8/Switzerland!AD8</f>
        <v>0.8719450101832994</v>
      </c>
      <c r="W5" s="9">
        <f>Switzerland!D9/Switzerland!AD9</f>
        <v>0.89104595879556259</v>
      </c>
      <c r="X5" s="9">
        <f>Switzerland!D10/Switzerland!AD10</f>
        <v>0.886004816697886</v>
      </c>
      <c r="Y5" s="9">
        <f>Switzerland!D11/Switzerland!AD11</f>
        <v>0.89018132056106736</v>
      </c>
      <c r="Z5" s="9">
        <f>Switzerland!D12/Switzerland!AD12</f>
        <v>0.87119234116623145</v>
      </c>
      <c r="AA5" s="9"/>
      <c r="AB5" s="9">
        <f>Switzerland!C2/Switzerland!AD2</f>
        <v>0.87111606520830431</v>
      </c>
      <c r="AC5" s="9">
        <f>Switzerland!C3/Switzerland!AD3</f>
        <v>0.87791495198902603</v>
      </c>
      <c r="AD5" s="9">
        <f>Switzerland!C4/Switzerland!AD4</f>
        <v>0.8679775280898876</v>
      </c>
      <c r="AE5" s="9"/>
      <c r="AF5" s="9"/>
      <c r="AH5" s="9">
        <f t="shared" si="0"/>
        <v>1.0358048441737664</v>
      </c>
      <c r="AI5" s="9">
        <f t="shared" si="1"/>
        <v>0.88199462981420573</v>
      </c>
      <c r="AJ5" s="9">
        <f t="shared" si="2"/>
        <v>-0.15381021435956066</v>
      </c>
      <c r="AK5" s="9">
        <f t="shared" si="3"/>
        <v>0.8723361817624059</v>
      </c>
      <c r="AL5" s="9">
        <f t="shared" si="4"/>
        <v>-9.6584480517998283E-3</v>
      </c>
    </row>
    <row r="6" spans="2:38" x14ac:dyDescent="0.25">
      <c r="B6" s="3" t="s">
        <v>45</v>
      </c>
      <c r="D6" s="9">
        <f>Austria!E2/Austria!AD2</f>
        <v>0.9816325083327424</v>
      </c>
      <c r="E6" s="9">
        <f>Austria!E3/Austria!AD3</f>
        <v>1.0302513186472231</v>
      </c>
      <c r="F6" s="9">
        <f>Austria!E4/Austria!AD4</f>
        <v>1.0279184145812237</v>
      </c>
      <c r="G6" s="9">
        <f>Austria!E5/Austria!AD5</f>
        <v>0.98428247678923897</v>
      </c>
      <c r="H6" s="9">
        <f>Austria!E6/Austria!AD6</f>
        <v>0.98437931987835225</v>
      </c>
      <c r="I6" s="9">
        <f>Austria!E7/Austria!AD7</f>
        <v>1.0080223229856993</v>
      </c>
      <c r="J6" s="9">
        <f>Austria!E8/Austria!AD8</f>
        <v>0.97678275290215588</v>
      </c>
      <c r="K6" s="9">
        <f>Austria!E9/Austria!AD9</f>
        <v>0.99504328861278168</v>
      </c>
      <c r="L6" s="9">
        <f>Austria!E10/Austria!AD10</f>
        <v>1.0582237724711565</v>
      </c>
      <c r="M6" s="9">
        <f>Austria!E11/Austria!AD11</f>
        <v>1.0424259093722066</v>
      </c>
      <c r="N6" s="9">
        <f>Austria!E12/Austria!AD12</f>
        <v>1.0376890092529902</v>
      </c>
      <c r="O6" s="9">
        <f>Austria!E13/Austria!AD13</f>
        <v>0.99992628086988578</v>
      </c>
      <c r="P6" s="9">
        <f>Austria!D2/Austria!AD2</f>
        <v>0.93766399546131485</v>
      </c>
      <c r="Q6" s="9">
        <f>Austria!D3/Austria!AD3</f>
        <v>0.95997517840521251</v>
      </c>
      <c r="R6" s="9">
        <f>Austria!D4/Austria!AD4</f>
        <v>0.93259077101113841</v>
      </c>
      <c r="S6" s="9">
        <f>Austria!D5/Austria!AD5</f>
        <v>0.93398640251480369</v>
      </c>
      <c r="T6" s="9">
        <f>Austria!D6/Austria!AD6</f>
        <v>0.96986452861487416</v>
      </c>
      <c r="U6" s="9">
        <f>Austria!D7/Austria!AD7</f>
        <v>1.002441576560865</v>
      </c>
      <c r="V6" s="9">
        <f>Austria!D8/Austria!AD8</f>
        <v>0.96581196581196582</v>
      </c>
      <c r="W6" s="9">
        <f>Austria!D9/Austria!AD9</f>
        <v>0.99187099332496198</v>
      </c>
      <c r="X6" s="9">
        <f>Austria!D10/Austria!AD10</f>
        <v>1.0186477059297021</v>
      </c>
      <c r="Y6" s="9">
        <f>Austria!D11/Austria!AD11</f>
        <v>0.99855600632606756</v>
      </c>
      <c r="Z6" s="9">
        <f>Austria!D12/Austria!AD12</f>
        <v>0.98187015722560744</v>
      </c>
      <c r="AA6" s="9">
        <f>Austria!D13/Austria!AD13</f>
        <v>0.93431625506819016</v>
      </c>
      <c r="AB6" s="9"/>
      <c r="AC6" s="9"/>
      <c r="AD6" s="9"/>
      <c r="AE6" s="9"/>
      <c r="AF6" s="9"/>
      <c r="AH6" s="9">
        <f t="shared" si="0"/>
        <v>1.0105481145579713</v>
      </c>
      <c r="AI6" s="9">
        <f t="shared" si="1"/>
        <v>0.96896629468789197</v>
      </c>
      <c r="AJ6" s="9">
        <f t="shared" si="2"/>
        <v>-4.1581819870079362E-2</v>
      </c>
      <c r="AK6" s="9"/>
      <c r="AL6" s="9"/>
    </row>
    <row r="7" spans="2:38" x14ac:dyDescent="0.25">
      <c r="B7" s="3" t="s">
        <v>46</v>
      </c>
      <c r="D7" s="9">
        <f>EnglandWales!E2/EnglandWales!AD2</f>
        <v>0.87075102412380523</v>
      </c>
      <c r="E7" s="9">
        <f>EnglandWales!E3/EnglandWales!AD3</f>
        <v>0.95317632763183635</v>
      </c>
      <c r="F7" s="9">
        <f>EnglandWales!E4/EnglandWales!AD4</f>
        <v>0.98307339234696267</v>
      </c>
      <c r="G7" s="9">
        <f>EnglandWales!E5/EnglandWales!AD5</f>
        <v>0.9682137454594506</v>
      </c>
      <c r="H7" s="9">
        <f>EnglandWales!E6/EnglandWales!AD6</f>
        <v>0.91888601430528083</v>
      </c>
      <c r="I7" s="9">
        <f>EnglandWales!E7/EnglandWales!AD7</f>
        <v>0.96270286709613206</v>
      </c>
      <c r="J7" s="9">
        <f>EnglandWales!E8/EnglandWales!AD8</f>
        <v>0.97856335640627212</v>
      </c>
      <c r="K7" s="9">
        <f>EnglandWales!E9/EnglandWales!AD9</f>
        <v>0.96941415799710917</v>
      </c>
      <c r="L7" s="9">
        <f>EnglandWales!E10/EnglandWales!AD10</f>
        <v>0.9941334483285269</v>
      </c>
      <c r="M7" s="9">
        <f>EnglandWales!E11/EnglandWales!AD11</f>
        <v>0.99553348102622741</v>
      </c>
      <c r="N7" s="9">
        <f>EnglandWales!E12/EnglandWales!AD12</f>
        <v>0.99110033126020447</v>
      </c>
      <c r="O7" s="9">
        <f>EnglandWales!E13/EnglandWales!AD13</f>
        <v>0.97499311432126201</v>
      </c>
      <c r="P7" s="9">
        <f>EnglandWales!D2/EnglandWales!AD2</f>
        <v>0.81534959659546269</v>
      </c>
      <c r="Q7" s="9">
        <f>EnglandWales!D3/EnglandWales!AD3</f>
        <v>0.8637855863080216</v>
      </c>
      <c r="R7" s="9">
        <f>EnglandWales!D4/EnglandWales!AD4</f>
        <v>0.85310372162357018</v>
      </c>
      <c r="S7" s="9">
        <f>EnglandWales!D5/EnglandWales!AD5</f>
        <v>0.85485610912007204</v>
      </c>
      <c r="T7" s="9">
        <f>EnglandWales!D6/EnglandWales!AD6</f>
        <v>0.8068782317863562</v>
      </c>
      <c r="U7" s="9">
        <f>EnglandWales!D7/EnglandWales!AD7</f>
        <v>0.82641005216291485</v>
      </c>
      <c r="V7" s="9">
        <f>EnglandWales!D8/EnglandWales!AD8</f>
        <v>0.81416520807831783</v>
      </c>
      <c r="W7" s="9">
        <f>EnglandWales!D9/EnglandWales!AD9</f>
        <v>0.81180479641934344</v>
      </c>
      <c r="X7" s="9">
        <f>EnglandWales!D10/EnglandWales!AD10</f>
        <v>0.82516694337712082</v>
      </c>
      <c r="Y7" s="9">
        <f>EnglandWales!D11/EnglandWales!AD11</f>
        <v>0.8476990434160464</v>
      </c>
      <c r="Z7" s="9">
        <f>EnglandWales!D12/EnglandWales!AD12</f>
        <v>0.85815150895051373</v>
      </c>
      <c r="AA7" s="9">
        <f>EnglandWales!D13/EnglandWales!AD13</f>
        <v>0.85830722907275081</v>
      </c>
      <c r="AB7" s="9"/>
      <c r="AC7" s="9"/>
      <c r="AD7" s="9"/>
      <c r="AE7" s="9"/>
      <c r="AF7" s="9"/>
      <c r="AH7" s="9">
        <f t="shared" si="0"/>
        <v>0.96337843835858905</v>
      </c>
      <c r="AI7" s="9">
        <f t="shared" si="1"/>
        <v>0.83630650224254088</v>
      </c>
      <c r="AJ7" s="9">
        <f t="shared" si="2"/>
        <v>-0.12707193611604817</v>
      </c>
      <c r="AK7" s="9"/>
      <c r="AL7" s="9"/>
    </row>
    <row r="8" spans="2:38" x14ac:dyDescent="0.25">
      <c r="B8" s="3" t="s">
        <v>47</v>
      </c>
      <c r="D8" s="9">
        <f>NorthernIreland!E2/NorthernIreland!AD2</f>
        <v>0.96511932861264094</v>
      </c>
      <c r="E8" s="9">
        <f>NorthernIreland!E3/NorthernIreland!AD3</f>
        <v>0.976303317535545</v>
      </c>
      <c r="F8" s="9">
        <f>NorthernIreland!E4/NorthernIreland!AD4</f>
        <v>0.97049180327868856</v>
      </c>
      <c r="G8" s="9">
        <f>NorthernIreland!E5/NorthernIreland!AD5</f>
        <v>0.94273127753303965</v>
      </c>
      <c r="H8" s="9">
        <f>NorthernIreland!E6/NorthernIreland!AD6</f>
        <v>0.90264111859140339</v>
      </c>
      <c r="I8" s="9">
        <f>NorthernIreland!E7/NorthernIreland!AD7</f>
        <v>0.99660825325042401</v>
      </c>
      <c r="J8" s="9">
        <f>NorthernIreland!E8/NorthernIreland!AD8</f>
        <v>1.0163348647269015</v>
      </c>
      <c r="K8" s="9">
        <f>NorthernIreland!E9/NorthernIreland!AD9</f>
        <v>0.94859697044946611</v>
      </c>
      <c r="L8" s="9">
        <f>NorthernIreland!E10/NorthernIreland!AD10</f>
        <v>0.98155533399800599</v>
      </c>
      <c r="M8" s="9">
        <f>NorthernIreland!E11/NorthernIreland!AD11</f>
        <v>0.95211411105450838</v>
      </c>
      <c r="N8" s="9">
        <f>NorthernIreland!E12/NorthernIreland!AD12</f>
        <v>0.97355639503507829</v>
      </c>
      <c r="O8" s="9">
        <f>NorthernIreland!E13/NorthernIreland!AD13</f>
        <v>1.0208562019758507</v>
      </c>
      <c r="P8" s="9">
        <f>NorthernIreland!D2/NorthernIreland!AD2</f>
        <v>0.8848675583530029</v>
      </c>
      <c r="Q8" s="9">
        <f>NorthernIreland!D3/NorthernIreland!AD3</f>
        <v>0.95142180094786732</v>
      </c>
      <c r="R8" s="9">
        <f>NorthernIreland!D4/NorthernIreland!AD4</f>
        <v>0.96120218579234973</v>
      </c>
      <c r="S8" s="9">
        <f>NorthernIreland!D5/NorthernIreland!AD5</f>
        <v>0.90914096916299558</v>
      </c>
      <c r="T8" s="9">
        <f>NorthernIreland!D6/NorthernIreland!AD6</f>
        <v>0.87830139823925424</v>
      </c>
      <c r="U8" s="9">
        <f>NorthernIreland!D7/NorthernIreland!AD7</f>
        <v>0.93159977388354998</v>
      </c>
      <c r="V8" s="9">
        <f>NorthernIreland!D8/NorthernIreland!AD8</f>
        <v>0.90352220520673809</v>
      </c>
      <c r="W8" s="9">
        <f>NorthernIreland!D9/NorthernIreland!AD9</f>
        <v>0.897442264713186</v>
      </c>
      <c r="X8" s="9">
        <f>NorthernIreland!D10/NorthernIreland!AD10</f>
        <v>0.89581256231306083</v>
      </c>
      <c r="Y8" s="9">
        <f>NorthernIreland!D11/NorthernIreland!AD11</f>
        <v>0.91034131431482423</v>
      </c>
      <c r="Z8" s="9">
        <f>NorthernIreland!D12/NorthernIreland!AD12</f>
        <v>0.8607663248785753</v>
      </c>
      <c r="AA8" s="9">
        <f>NorthernIreland!D13/NorthernIreland!AD13</f>
        <v>0.93688254665203075</v>
      </c>
      <c r="AB8" s="9">
        <f>NorthernIreland!C2/NorthernIreland!AD2</f>
        <v>0.8848675583530029</v>
      </c>
      <c r="AC8" s="9">
        <f>NorthernIreland!C3/NorthernIreland!AD3</f>
        <v>0.88329383886255919</v>
      </c>
      <c r="AD8" s="9">
        <f>NorthernIreland!C4/NorthernIreland!AD4</f>
        <v>0.88907103825136613</v>
      </c>
      <c r="AE8" s="9"/>
      <c r="AF8" s="9"/>
      <c r="AH8" s="9">
        <f t="shared" si="0"/>
        <v>0.9705757480034628</v>
      </c>
      <c r="AI8" s="9">
        <f t="shared" si="1"/>
        <v>0.91010840870478626</v>
      </c>
      <c r="AJ8" s="9">
        <f t="shared" si="2"/>
        <v>-6.0467339298676537E-2</v>
      </c>
      <c r="AK8" s="9">
        <f t="shared" ref="AK8:AK14" si="5">AVERAGE(AB8:AF8)</f>
        <v>0.88574414515564281</v>
      </c>
      <c r="AL8" s="9">
        <f t="shared" si="4"/>
        <v>-2.436426354914345E-2</v>
      </c>
    </row>
    <row r="9" spans="2:38" x14ac:dyDescent="0.25">
      <c r="B9" s="3" t="s">
        <v>79</v>
      </c>
      <c r="D9" s="9">
        <f>Scotland!E2/Scotland!AD2</f>
        <v>0.86079545454545459</v>
      </c>
      <c r="E9" s="9">
        <f>Scotland!E3/Scotland!AD3</f>
        <v>0.90262467191601048</v>
      </c>
      <c r="F9" s="9">
        <f>Scotland!E4/Scotland!AD4</f>
        <v>0.95748031496062991</v>
      </c>
      <c r="G9" s="9">
        <f>Scotland!E5/Scotland!AD5</f>
        <v>0.90895813047711782</v>
      </c>
      <c r="H9" s="9">
        <f>Scotland!E6/Scotland!AD6</f>
        <v>0.92611862643080123</v>
      </c>
      <c r="I9" s="9">
        <f>Scotland!E7/Scotland!AD7</f>
        <v>0.94711936590559564</v>
      </c>
      <c r="J9" s="9">
        <f>Scotland!E8/Scotland!AD8</f>
        <v>0.97651857568074085</v>
      </c>
      <c r="K9" s="9">
        <f>Scotland!E9/Scotland!AD9</f>
        <v>0.98654503990877995</v>
      </c>
      <c r="L9" s="9">
        <f>Scotland!E10/Scotland!AD10</f>
        <v>0.9981528515354422</v>
      </c>
      <c r="M9" s="9">
        <f>Scotland!E11/Scotland!AD11</f>
        <v>1.0047880415742148</v>
      </c>
      <c r="N9" s="9">
        <f>Scotland!E12/Scotland!AD12</f>
        <v>1.0053475935828877</v>
      </c>
      <c r="O9" s="9">
        <f>Scotland!E13/Scotland!AD13</f>
        <v>0.97002724795640327</v>
      </c>
      <c r="P9" s="9">
        <f>Scotland!D2/Scotland!AD2</f>
        <v>0.921875</v>
      </c>
      <c r="Q9" s="9">
        <f>Scotland!D3/Scotland!AD3</f>
        <v>0.92545931758530187</v>
      </c>
      <c r="R9" s="9">
        <f>Scotland!D4/Scotland!AD4</f>
        <v>0.95190793458509992</v>
      </c>
      <c r="S9" s="9">
        <f>Scotland!D5/Scotland!AD5</f>
        <v>0.91041869522882179</v>
      </c>
      <c r="T9" s="9">
        <f>Scotland!D6/Scotland!AD6</f>
        <v>0.88426407677188112</v>
      </c>
      <c r="U9" s="9">
        <f>Scotland!D7/Scotland!AD7</f>
        <v>0.92061989826097246</v>
      </c>
      <c r="V9" s="9">
        <f>Scotland!D8/Scotland!AD8</f>
        <v>0.88744350126777638</v>
      </c>
      <c r="W9" s="9">
        <f>Scotland!D9/Scotland!AD9</f>
        <v>0.94732041049030791</v>
      </c>
      <c r="X9" s="9">
        <f>Scotland!D10/Scotland!AD10</f>
        <v>0.93488801662433618</v>
      </c>
      <c r="Y9" s="9">
        <f>Scotland!D11/Scotland!AD11</f>
        <v>0.94009108957141185</v>
      </c>
      <c r="Z9" s="9">
        <f>Scotland!D12/Scotland!AD12</f>
        <v>0.92600422832980978</v>
      </c>
      <c r="AA9" s="9">
        <f>Scotland!D13/Scotland!AD13</f>
        <v>0.94030220460738168</v>
      </c>
      <c r="AB9" s="9">
        <f>Scotland!C2/Scotland!AD2</f>
        <v>0.85748106060606055</v>
      </c>
      <c r="AC9" s="9">
        <f>Scotland!C3/Scotland!AD3</f>
        <v>0.88792650918635174</v>
      </c>
      <c r="AD9" s="9">
        <f>Scotland!C4/Scotland!AD4</f>
        <v>0.92138098122350087</v>
      </c>
      <c r="AE9" s="9">
        <f>Scotland!C5/Scotland!AD5</f>
        <v>0.78919182083739048</v>
      </c>
      <c r="AF9" s="9"/>
      <c r="AH9" s="9">
        <f t="shared" si="0"/>
        <v>0.95370632620617324</v>
      </c>
      <c r="AI9" s="9">
        <f t="shared" si="1"/>
        <v>0.92421619777692499</v>
      </c>
      <c r="AJ9" s="9">
        <f t="shared" si="2"/>
        <v>-2.9490128429248252E-2</v>
      </c>
      <c r="AK9" s="9">
        <f t="shared" si="5"/>
        <v>0.86399509296332599</v>
      </c>
      <c r="AL9" s="9">
        <f t="shared" si="4"/>
        <v>-6.0221104813598991E-2</v>
      </c>
    </row>
    <row r="10" spans="2:38" x14ac:dyDescent="0.25">
      <c r="B10" s="3" t="s">
        <v>48</v>
      </c>
      <c r="D10" s="9">
        <f>Sweden!E2/Sweden!AD2</f>
        <v>0.94929621683846999</v>
      </c>
      <c r="E10" s="9">
        <f>Sweden!E3/Sweden!AD3</f>
        <v>1.0114205344585092</v>
      </c>
      <c r="F10" s="9">
        <f>Sweden!E4/Sweden!AD4</f>
        <v>1.0164579967689822</v>
      </c>
      <c r="G10" s="9">
        <f>Sweden!E5/Sweden!AD5</f>
        <v>0.98185816382627822</v>
      </c>
      <c r="H10" s="9">
        <f>Sweden!E6/Sweden!AD6</f>
        <v>0.98746771261838706</v>
      </c>
      <c r="I10" s="9">
        <f>Sweden!E7/Sweden!AD7</f>
        <v>1.0262695263448691</v>
      </c>
      <c r="J10" s="9">
        <f>Sweden!E8/Sweden!AD8</f>
        <v>0.98761298962169397</v>
      </c>
      <c r="K10" s="9">
        <f>Sweden!E9/Sweden!AD9</f>
        <v>0.98901314498724735</v>
      </c>
      <c r="L10" s="9">
        <f>Sweden!E10/Sweden!AD10</f>
        <v>0.99708886889324089</v>
      </c>
      <c r="M10" s="9">
        <f>Sweden!E11/Sweden!AD11</f>
        <v>0.99466154174674359</v>
      </c>
      <c r="N10" s="9">
        <f>Sweden!E12/Sweden!AD12</f>
        <v>1.0002355712603062</v>
      </c>
      <c r="O10" s="9">
        <f>Sweden!E13/Sweden!AD13</f>
        <v>0.99785499785499787</v>
      </c>
      <c r="P10" s="9">
        <f>Sweden!D2/Sweden!AD2</f>
        <v>0.9331798440688609</v>
      </c>
      <c r="Q10" s="9">
        <f>Sweden!D3/Sweden!AD3</f>
        <v>0.96157524613220813</v>
      </c>
      <c r="R10" s="9">
        <f>Sweden!D4/Sweden!AD4</f>
        <v>0.92831179321486268</v>
      </c>
      <c r="S10" s="9">
        <f>Sweden!D5/Sweden!AD5</f>
        <v>0.88120345844370029</v>
      </c>
      <c r="T10" s="9">
        <f>Sweden!D6/Sweden!AD6</f>
        <v>0.91648330622787721</v>
      </c>
      <c r="U10" s="9">
        <f>Sweden!D7/Sweden!AD7</f>
        <v>0.95745642674167464</v>
      </c>
      <c r="V10" s="9">
        <f>Sweden!D8/Sweden!AD8</f>
        <v>0.88306470897699552</v>
      </c>
      <c r="W10" s="9">
        <f>Sweden!D9/Sweden!AD9</f>
        <v>0.91907004120070634</v>
      </c>
      <c r="X10" s="9">
        <f>Sweden!D10/Sweden!AD10</f>
        <v>0.88646588683639438</v>
      </c>
      <c r="Y10" s="9">
        <f>Sweden!D11/Sweden!AD11</f>
        <v>0.86984838778560747</v>
      </c>
      <c r="Z10" s="9">
        <f>Sweden!D12/Sweden!AD12</f>
        <v>0.88409893992932864</v>
      </c>
      <c r="AA10" s="9">
        <f>Sweden!D13/Sweden!AD13</f>
        <v>0.92198320769749342</v>
      </c>
      <c r="AB10" s="9">
        <f>Sweden!C2/Sweden!AD2</f>
        <v>0.86620271048087494</v>
      </c>
      <c r="AC10" s="9">
        <f>Sweden!C3/Sweden!AD3</f>
        <v>0.89203938115330517</v>
      </c>
      <c r="AD10" s="9">
        <f>Sweden!C4/Sweden!AD4</f>
        <v>0.88115912762520199</v>
      </c>
      <c r="AE10" s="9">
        <f>Sweden!C5/Sweden!AD5</f>
        <v>0.83792293467939427</v>
      </c>
      <c r="AF10" s="9"/>
      <c r="AH10" s="9">
        <f t="shared" si="0"/>
        <v>0.9949364387683105</v>
      </c>
      <c r="AI10" s="9">
        <f t="shared" si="1"/>
        <v>0.9118951039379759</v>
      </c>
      <c r="AJ10" s="9">
        <f t="shared" si="2"/>
        <v>-8.3041334830334601E-2</v>
      </c>
      <c r="AK10" s="9">
        <f t="shared" si="5"/>
        <v>0.86933103848469406</v>
      </c>
      <c r="AL10" s="9">
        <f t="shared" si="4"/>
        <v>-4.2564065453281841E-2</v>
      </c>
    </row>
    <row r="11" spans="2:38" x14ac:dyDescent="0.25">
      <c r="B11" s="3" t="s">
        <v>49</v>
      </c>
      <c r="D11" s="9">
        <f>Portugal!E2/Portugal!AD2</f>
        <v>0.82931546591144578</v>
      </c>
      <c r="E11" s="9">
        <f>Portugal!E3/Portugal!AD3</f>
        <v>0.89621756798999686</v>
      </c>
      <c r="F11" s="9">
        <f>Portugal!E4/Portugal!AD4</f>
        <v>0.95206067544361761</v>
      </c>
      <c r="G11" s="9">
        <f>Portugal!E5/Portugal!AD5</f>
        <v>0.91521486643437866</v>
      </c>
      <c r="H11" s="9">
        <f>Portugal!E6/Portugal!AD6</f>
        <v>0.92220190940483449</v>
      </c>
      <c r="I11" s="9">
        <f>Portugal!E7/Portugal!AD7</f>
        <v>0.94282010658216908</v>
      </c>
      <c r="J11" s="9">
        <f>Portugal!E8/Portugal!AD8</f>
        <v>0.93665642122143522</v>
      </c>
      <c r="K11" s="9">
        <f>Portugal!E9/Portugal!AD9</f>
        <v>0.96164953992880653</v>
      </c>
      <c r="L11" s="9">
        <f>Portugal!E10/Portugal!AD10</f>
        <v>0.93346215780998387</v>
      </c>
      <c r="M11" s="9">
        <f>Portugal!E11/Portugal!AD11</f>
        <v>0.89669638175144206</v>
      </c>
      <c r="N11" s="9">
        <f>Portugal!E12/Portugal!AD12</f>
        <v>0.91792505592841167</v>
      </c>
      <c r="O11" s="9">
        <f>Portugal!E13/Portugal!AD13</f>
        <v>0.98794665145139438</v>
      </c>
      <c r="P11" s="9">
        <f>Portugal!D2/Portugal!AD2</f>
        <v>0.88319403191268908</v>
      </c>
      <c r="Q11" s="9">
        <f>Portugal!D3/Portugal!AD3</f>
        <v>0.97467958737105342</v>
      </c>
      <c r="R11" s="9">
        <f>Portugal!D4/Portugal!AD4</f>
        <v>0.96093302804808245</v>
      </c>
      <c r="S11" s="9">
        <f>Portugal!D5/Portugal!AD5</f>
        <v>0.90360046457607435</v>
      </c>
      <c r="T11" s="9">
        <f>Portugal!D6/Portugal!AD6</f>
        <v>0.94143137653192499</v>
      </c>
      <c r="U11" s="9">
        <f>Portugal!D7/Portugal!AD7</f>
        <v>0.96816937923087998</v>
      </c>
      <c r="V11" s="9">
        <f>Portugal!D8/Portugal!AD8</f>
        <v>0.96792730188427101</v>
      </c>
      <c r="W11" s="9">
        <f>Portugal!D9/Portugal!AD9</f>
        <v>1.0224998320908052</v>
      </c>
      <c r="X11" s="9">
        <f>Portugal!D10/Portugal!AD10</f>
        <v>0.98782608695652174</v>
      </c>
      <c r="Y11" s="9">
        <f>Portugal!D11/Portugal!AD11</f>
        <v>0.96224436287362347</v>
      </c>
      <c r="Z11" s="9">
        <f>Portugal!D12/Portugal!AD12</f>
        <v>1.0016778523489933</v>
      </c>
      <c r="AA11" s="9">
        <f>Portugal!D13/Portugal!AD13</f>
        <v>1.0130518507952357</v>
      </c>
      <c r="AB11" s="9">
        <f>Portugal!C2/Portugal!AD2</f>
        <v>0.98722110934585894</v>
      </c>
      <c r="AC11" s="9">
        <f>Portugal!C3/Portugal!AD3</f>
        <v>0.96577055329790562</v>
      </c>
      <c r="AD11" s="9">
        <f>Portugal!C4/Portugal!AD4</f>
        <v>1.0008586147681739</v>
      </c>
      <c r="AE11" s="9"/>
      <c r="AF11" s="9"/>
      <c r="AH11" s="9">
        <f t="shared" si="0"/>
        <v>0.92434723332149316</v>
      </c>
      <c r="AI11" s="9">
        <f t="shared" si="1"/>
        <v>0.96560292955167959</v>
      </c>
      <c r="AJ11" s="9">
        <f t="shared" si="2"/>
        <v>4.1255696230186434E-2</v>
      </c>
      <c r="AK11" s="9">
        <f t="shared" si="5"/>
        <v>0.98461675913731295</v>
      </c>
      <c r="AL11" s="9">
        <f t="shared" si="4"/>
        <v>1.9013829585633357E-2</v>
      </c>
    </row>
    <row r="12" spans="2:38" x14ac:dyDescent="0.25">
      <c r="B12" s="3" t="s">
        <v>50</v>
      </c>
      <c r="D12" s="9">
        <f>Spain!E2/Spain!AD2</f>
        <v>0.76421436803688048</v>
      </c>
      <c r="E12" s="9">
        <f>Spain!E3/Spain!AD3</f>
        <v>0.87998556217289303</v>
      </c>
      <c r="F12" s="9">
        <f>Spain!E4/Spain!AD4</f>
        <v>0.97388266514385524</v>
      </c>
      <c r="G12" s="9">
        <f>Spain!E5/Spain!AD5</f>
        <v>0.93891394924417204</v>
      </c>
      <c r="H12" s="9">
        <f>Spain!E6/Spain!AD6</f>
        <v>0.90929780005936867</v>
      </c>
      <c r="I12" s="9">
        <f>Spain!E7/Spain!AD7</f>
        <v>0.93450004247727469</v>
      </c>
      <c r="J12" s="9">
        <f>Spain!E8/Spain!AD8</f>
        <v>0.9575159805877087</v>
      </c>
      <c r="K12" s="9">
        <f>Spain!E9/Spain!AD9</f>
        <v>0.92424289777166613</v>
      </c>
      <c r="L12" s="9">
        <f>Spain!E10/Spain!AD10</f>
        <v>0.96855890991381388</v>
      </c>
      <c r="M12" s="9">
        <f>Spain!E11/Spain!AD11</f>
        <v>0.92870155936390308</v>
      </c>
      <c r="N12" s="9">
        <f>Spain!E12/Spain!AD12</f>
        <v>0.94451093822727572</v>
      </c>
      <c r="O12" s="9">
        <f>Spain!E13/Spain!AD13</f>
        <v>0.95606568364611255</v>
      </c>
      <c r="P12" s="9">
        <f>Spain!D2/Spain!AD2</f>
        <v>0.88641311307465742</v>
      </c>
      <c r="Q12" s="9">
        <f>Spain!D3/Spain!AD3</f>
        <v>0.89944053419960301</v>
      </c>
      <c r="R12" s="9">
        <f>Spain!D4/Spain!AD4</f>
        <v>0.91603822704445825</v>
      </c>
      <c r="S12" s="9">
        <f>Spain!D5/Spain!AD5</f>
        <v>0.87503873833545676</v>
      </c>
      <c r="T12" s="9">
        <f>Spain!D6/Spain!AD6</f>
        <v>0.88964015963587184</v>
      </c>
      <c r="U12" s="9">
        <f>Spain!D7/Spain!AD7</f>
        <v>0.92603856936538953</v>
      </c>
      <c r="V12" s="9">
        <f>Spain!D8/Spain!AD8</f>
        <v>0.90502740651159874</v>
      </c>
      <c r="W12" s="9">
        <f>Spain!D9/Spain!AD9</f>
        <v>0.91605463012157384</v>
      </c>
      <c r="X12" s="9">
        <f>Spain!D10/Spain!AD10</f>
        <v>0.90696069462500195</v>
      </c>
      <c r="Y12" s="9">
        <f>Spain!D11/Spain!AD11</f>
        <v>0.86780917091245946</v>
      </c>
      <c r="Z12" s="9">
        <f>Spain!D12/Spain!AD12</f>
        <v>0.94424496309595052</v>
      </c>
      <c r="AA12" s="9">
        <f>Spain!D13/Spain!AD13</f>
        <v>0.9214477211796247</v>
      </c>
      <c r="AB12" s="9">
        <f>Spain!C2/Spain!AD2</f>
        <v>0.86467537456780641</v>
      </c>
      <c r="AC12" s="9">
        <f>Spain!C3/Spain!AD3</f>
        <v>0.8896950009023642</v>
      </c>
      <c r="AD12" s="9">
        <f>Spain!C4/Spain!AD4</f>
        <v>0.89500999344967169</v>
      </c>
      <c r="AE12" s="9">
        <f>Spain!C5/Spain!AD5</f>
        <v>0.86570710374987092</v>
      </c>
      <c r="AF12" s="9"/>
      <c r="AH12" s="9">
        <f t="shared" si="0"/>
        <v>0.92336586305374391</v>
      </c>
      <c r="AI12" s="9">
        <f t="shared" si="1"/>
        <v>0.90451282734180383</v>
      </c>
      <c r="AJ12" s="9">
        <f t="shared" si="2"/>
        <v>-1.885303571194008E-2</v>
      </c>
      <c r="AK12" s="9">
        <f t="shared" si="5"/>
        <v>0.87877186816742836</v>
      </c>
      <c r="AL12" s="9">
        <f t="shared" si="4"/>
        <v>-2.5740959174375466E-2</v>
      </c>
    </row>
    <row r="13" spans="2:38" x14ac:dyDescent="0.25">
      <c r="B13" s="3" t="s">
        <v>51</v>
      </c>
      <c r="D13" s="9">
        <f>Netherlands!E2/Netherlands!AD2</f>
        <v>0.98918861437028105</v>
      </c>
      <c r="E13" s="9">
        <f>Netherlands!E3/Netherlands!AD3</f>
        <v>1.0851714699726291</v>
      </c>
      <c r="F13" s="9">
        <f>Netherlands!E4/Netherlands!AD4</f>
        <v>1.0997970854085961</v>
      </c>
      <c r="G13" s="9">
        <f>Netherlands!E5/Netherlands!AD5</f>
        <v>1.0821468505404399</v>
      </c>
      <c r="H13" s="9">
        <f>Netherlands!E6/Netherlands!AD6</f>
        <v>1.0312021172865302</v>
      </c>
      <c r="I13" s="9">
        <f>Netherlands!E7/Netherlands!AD7</f>
        <v>1.0518366189193022</v>
      </c>
      <c r="J13" s="9">
        <f>Netherlands!E8/Netherlands!AD8</f>
        <v>1.0468917557599193</v>
      </c>
      <c r="K13" s="9">
        <f>Netherlands!E9/Netherlands!AD9</f>
        <v>1.0438935042846864</v>
      </c>
      <c r="L13" s="9">
        <f>Netherlands!E10/Netherlands!AD10</f>
        <v>1.0845225761171084</v>
      </c>
      <c r="M13" s="9">
        <f>Netherlands!E11/Netherlands!AD11</f>
        <v>1.0783378512850428</v>
      </c>
      <c r="N13" s="9">
        <f>Netherlands!E12/Netherlands!AD12</f>
        <v>1.0764660578721532</v>
      </c>
      <c r="O13" s="9">
        <f>Netherlands!E13/Netherlands!AD13</f>
        <v>1.0812428950359985</v>
      </c>
      <c r="P13" s="9">
        <f>Netherlands!D2/Netherlands!AD2</f>
        <v>0.99301690829818157</v>
      </c>
      <c r="Q13" s="9">
        <f>Netherlands!D3/Netherlands!AD3</f>
        <v>1.023506681693769</v>
      </c>
      <c r="R13" s="9">
        <f>Netherlands!D4/Netherlands!AD4</f>
        <v>0.99885629957572408</v>
      </c>
      <c r="S13" s="9">
        <f>Netherlands!D5/Netherlands!AD5</f>
        <v>0.95654118524040255</v>
      </c>
      <c r="T13" s="9">
        <f>Netherlands!D6/Netherlands!AD6</f>
        <v>0.97283744254074389</v>
      </c>
      <c r="U13" s="9">
        <f>Netherlands!D7/Netherlands!AD7</f>
        <v>0.99751808254148344</v>
      </c>
      <c r="V13" s="9">
        <f>Netherlands!D8/Netherlands!AD8</f>
        <v>0.96435186689630525</v>
      </c>
      <c r="W13" s="9">
        <f>Netherlands!D9/Netherlands!AD9</f>
        <v>0.99450513508209593</v>
      </c>
      <c r="X13" s="9">
        <f>Netherlands!D10/Netherlands!AD10</f>
        <v>1.0139366999766051</v>
      </c>
      <c r="Y13" s="9">
        <f>Netherlands!D11/Netherlands!AD11</f>
        <v>0.99090690731908182</v>
      </c>
      <c r="Z13" s="9">
        <f>Netherlands!D12/Netherlands!AD12</f>
        <v>0.96673634796640628</v>
      </c>
      <c r="AA13" s="9">
        <f>Netherlands!D13/Netherlands!AD13</f>
        <v>0.98044713906782877</v>
      </c>
      <c r="AB13" s="9">
        <f>Netherlands!C2/Netherlands!AD2</f>
        <v>0.93410371840771333</v>
      </c>
      <c r="AC13" s="9">
        <f>Netherlands!C3/Netherlands!AD3</f>
        <v>0.9787473836741265</v>
      </c>
      <c r="AD13" s="9">
        <f>Netherlands!C4/Netherlands!AD4</f>
        <v>1.0085961999631063</v>
      </c>
      <c r="AE13" s="9">
        <f>Netherlands!C5/Netherlands!AD5</f>
        <v>0.95512486023108456</v>
      </c>
      <c r="AF13" s="9"/>
      <c r="AH13" s="9">
        <f t="shared" si="0"/>
        <v>1.0625581164043905</v>
      </c>
      <c r="AI13" s="9">
        <f t="shared" si="1"/>
        <v>0.98776339134988567</v>
      </c>
      <c r="AJ13" s="9">
        <f t="shared" si="2"/>
        <v>-7.4794725054504796E-2</v>
      </c>
      <c r="AK13" s="9">
        <f t="shared" si="5"/>
        <v>0.96914304056900769</v>
      </c>
      <c r="AL13" s="9">
        <f t="shared" si="4"/>
        <v>-1.8620350780877981E-2</v>
      </c>
    </row>
    <row r="14" spans="2:38" x14ac:dyDescent="0.25">
      <c r="B14" s="3" t="s">
        <v>52</v>
      </c>
      <c r="D14" s="9">
        <f>Belgium!E2/Belgium!AD2</f>
        <v>0.88285991126523533</v>
      </c>
      <c r="E14" s="9">
        <f>Belgium!E3/Belgium!AD3</f>
        <v>0.99484772154797341</v>
      </c>
      <c r="F14" s="9">
        <f>Belgium!E4/Belgium!AD4</f>
        <v>1.0371139371917986</v>
      </c>
      <c r="G14" s="9">
        <f>Belgium!E5/Belgium!AD5</f>
        <v>1.0208190586623096</v>
      </c>
      <c r="H14" s="9">
        <f>Belgium!E6/Belgium!AD6</f>
        <v>0.95429507220485332</v>
      </c>
      <c r="I14" s="9">
        <f>Belgium!E7/Belgium!AD7</f>
        <v>1.0086709598904722</v>
      </c>
      <c r="J14" s="9">
        <f>Belgium!E8/Belgium!AD8</f>
        <v>1.0015709049364498</v>
      </c>
      <c r="K14" s="9">
        <f>Belgium!E9/Belgium!AD9</f>
        <v>0.99259472975572227</v>
      </c>
      <c r="L14" s="9">
        <f>Belgium!E10/Belgium!AD10</f>
        <v>1.0686853393893514</v>
      </c>
      <c r="M14" s="9">
        <f>Belgium!E11/Belgium!AD11</f>
        <v>1.0184675834970531</v>
      </c>
      <c r="N14" s="9">
        <f>Belgium!E12/Belgium!AD12</f>
        <v>1.0262751159196291</v>
      </c>
      <c r="O14" s="9">
        <f>Belgium!E13/Belgium!AD13</f>
        <v>1.0548783733432692</v>
      </c>
      <c r="P14" s="9">
        <f>Belgium!D2/Belgium!AD2</f>
        <v>0.96343515732571783</v>
      </c>
      <c r="Q14" s="9">
        <f>Belgium!D3/Belgium!AD3</f>
        <v>1.0206091138081061</v>
      </c>
      <c r="R14" s="9">
        <f>Belgium!D4/Belgium!AD4</f>
        <v>1.0006747988580327</v>
      </c>
      <c r="S14" s="9">
        <f>Belgium!D5/Belgium!AD5</f>
        <v>0.97127496969377536</v>
      </c>
      <c r="T14" s="9">
        <f>Belgium!D6/Belgium!AD6</f>
        <v>0.97742047541064958</v>
      </c>
      <c r="U14" s="9">
        <f>Belgium!D7/Belgium!AD7</f>
        <v>0.98250595811571417</v>
      </c>
      <c r="V14" s="9">
        <f>Belgium!D8/Belgium!AD8</f>
        <v>0.95158756604941208</v>
      </c>
      <c r="W14" s="9">
        <f>Belgium!D9/Belgium!AD9</f>
        <v>0.9469128678592037</v>
      </c>
      <c r="X14" s="9">
        <f>Belgium!D10/Belgium!AD10</f>
        <v>0.98228614685844062</v>
      </c>
      <c r="Y14" s="9">
        <f>Belgium!D11/Belgium!AD11</f>
        <v>0.92387033398821217</v>
      </c>
      <c r="Z14" s="9">
        <f>Belgium!D12/Belgium!AD12</f>
        <v>0.94792943559132337</v>
      </c>
      <c r="AA14" s="9">
        <f>Belgium!D13/Belgium!AD13</f>
        <v>0.95523500292755625</v>
      </c>
      <c r="AB14" s="9">
        <f>Belgium!C2/Belgium!AD2</f>
        <v>0.93875261359579787</v>
      </c>
      <c r="AC14" s="9">
        <f>Belgium!C3/Belgium!AD3</f>
        <v>0.97584153881383096</v>
      </c>
      <c r="AD14" s="9">
        <f>Belgium!C4/Belgium!AD4</f>
        <v>0.98126135478847654</v>
      </c>
      <c r="AE14" s="9">
        <f>Belgium!C5/Belgium!AD5</f>
        <v>0.94428925314921208</v>
      </c>
      <c r="AF14" s="9"/>
      <c r="AH14" s="9">
        <f t="shared" si="0"/>
        <v>1.0050898923003431</v>
      </c>
      <c r="AI14" s="9">
        <f t="shared" si="1"/>
        <v>0.96864515220717873</v>
      </c>
      <c r="AJ14" s="9">
        <f t="shared" si="2"/>
        <v>-3.6444740093164341E-2</v>
      </c>
      <c r="AK14" s="9">
        <f t="shared" si="5"/>
        <v>0.96003619008682939</v>
      </c>
      <c r="AL14" s="9">
        <f t="shared" si="4"/>
        <v>-8.6089621203493394E-3</v>
      </c>
    </row>
    <row r="15" spans="2:38" x14ac:dyDescent="0.25">
      <c r="B15" s="3" t="s">
        <v>53</v>
      </c>
      <c r="D15" s="9">
        <f>Norway!E2/Norway!AD2</f>
        <v>1.003076923076923</v>
      </c>
      <c r="E15" s="9">
        <f>Norway!E3/Norway!AD3</f>
        <v>1.0206978119455943</v>
      </c>
      <c r="F15" s="9">
        <f>Norway!E4/Norway!AD4</f>
        <v>1.0603542532254537</v>
      </c>
      <c r="G15" s="9">
        <f>Norway!E5/Norway!AD5</f>
        <v>0.99754404698344901</v>
      </c>
      <c r="H15" s="9">
        <f>Norway!E6/Norway!AD6</f>
        <v>0.99675653760389216</v>
      </c>
      <c r="I15" s="9">
        <f>Norway!E7/Norway!AD7</f>
        <v>1.0252774352651048</v>
      </c>
      <c r="J15" s="9">
        <f>Norway!E8/Norway!AD8</f>
        <v>1.0281411018628617</v>
      </c>
      <c r="K15" s="9">
        <f>Norway!E9/Norway!AD9</f>
        <v>1.0465279871369713</v>
      </c>
      <c r="L15" s="9">
        <f>Norway!E10/Norway!AD10</f>
        <v>1.008248730964467</v>
      </c>
      <c r="M15" s="9">
        <f>Norway!E11/Norway!AD11</f>
        <v>1.0155852768873659</v>
      </c>
      <c r="N15" s="9">
        <f>Norway!E12/Norway!AD12</f>
        <v>1.0448846539618857</v>
      </c>
      <c r="O15" s="9">
        <f>Norway!E13/Norway!AD13</f>
        <v>1.0254214610650254</v>
      </c>
      <c r="P15" s="9">
        <f>Norway!D2/Norway!AD2</f>
        <v>0.96175824175824176</v>
      </c>
      <c r="Q15" s="9">
        <f>Norway!D3/Norway!AD3</f>
        <v>0.97267888823181547</v>
      </c>
      <c r="R15" s="9">
        <f>Norway!D4/Norway!AD4</f>
        <v>0.98031926525256941</v>
      </c>
      <c r="S15" s="9">
        <f>Norway!D5/Norway!AD5</f>
        <v>0.92172984516817935</v>
      </c>
      <c r="T15" s="9">
        <f>Norway!D6/Norway!AD6</f>
        <v>0.91485911210216908</v>
      </c>
      <c r="U15" s="9">
        <f>Norway!D7/Norway!AD7</f>
        <v>0.94697903822441432</v>
      </c>
      <c r="V15" s="9">
        <f>Norway!D8/Norway!AD8</f>
        <v>0.93281807372175984</v>
      </c>
      <c r="W15" s="9">
        <f>Norway!D9/Norway!AD9</f>
        <v>0.93437845442669076</v>
      </c>
      <c r="X15" s="9">
        <f>Norway!D10/Norway!AD10</f>
        <v>0.95875634517766495</v>
      </c>
      <c r="Y15" s="9">
        <f>Norway!D11/Norway!AD11</f>
        <v>0.96341328617221178</v>
      </c>
      <c r="Z15" s="9">
        <f>Norway!D12/Norway!AD12</f>
        <v>0.90672016048144433</v>
      </c>
      <c r="AA15" s="9">
        <f>Norway!D13/Norway!AD13</f>
        <v>0.94460797431094456</v>
      </c>
      <c r="AB15" s="9"/>
      <c r="AC15" s="9"/>
      <c r="AD15" s="9"/>
      <c r="AE15" s="9"/>
      <c r="AF15" s="9"/>
      <c r="AH15" s="9">
        <f t="shared" si="0"/>
        <v>1.0227096849982495</v>
      </c>
      <c r="AI15" s="9">
        <f t="shared" si="1"/>
        <v>0.94491822375234225</v>
      </c>
      <c r="AJ15" s="9">
        <f t="shared" si="2"/>
        <v>-7.7791461245907301E-2</v>
      </c>
      <c r="AK15" s="9"/>
      <c r="AL15" s="9"/>
    </row>
    <row r="16" spans="2:38" x14ac:dyDescent="0.25">
      <c r="B16" s="3" t="s">
        <v>54</v>
      </c>
      <c r="D16" s="9">
        <f>Israel!E2/Israel!AD2</f>
        <v>0.93162639971765004</v>
      </c>
      <c r="E16" s="9">
        <f>Israel!E3/Israel!AD3</f>
        <v>0.98997720447226545</v>
      </c>
      <c r="F16" s="9">
        <f>Israel!E4/Israel!AD4</f>
        <v>1.0545709422248923</v>
      </c>
      <c r="G16" s="9">
        <f>Israel!E5/Israel!AD5</f>
        <v>1.0522714446952597</v>
      </c>
      <c r="H16" s="9">
        <f>Israel!E6/Israel!AD6</f>
        <v>1.0288780287755033</v>
      </c>
      <c r="I16" s="9">
        <f>Israel!E7/Israel!AD7</f>
        <v>1.0237292798679414</v>
      </c>
      <c r="J16" s="9">
        <f>Israel!E8/Israel!AD8</f>
        <v>1.0123330890085727</v>
      </c>
      <c r="K16" s="9">
        <f>Israel!E9/Israel!AD9</f>
        <v>1.0567340590979781</v>
      </c>
      <c r="L16" s="9">
        <f>Israel!E10/Israel!AD10</f>
        <v>1.0619424072133854</v>
      </c>
      <c r="M16" s="9">
        <f>Israel!E11/Israel!AD11</f>
        <v>0.98036790848662858</v>
      </c>
      <c r="N16" s="9">
        <f>Israel!E12/Israel!AD12</f>
        <v>0.97253974510576802</v>
      </c>
      <c r="O16" s="9">
        <f>Israel!E13/Israel!AD13</f>
        <v>1.0191331012233686</v>
      </c>
      <c r="P16" s="9">
        <f>Israel!D2/Israel!AD2</f>
        <v>0.96865274168190718</v>
      </c>
      <c r="Q16" s="9">
        <f>Israel!D3/Israel!AD3</f>
        <v>0.97369468466186637</v>
      </c>
      <c r="R16" s="9">
        <f>Israel!D4/Israel!AD4</f>
        <v>1.0191248623210174</v>
      </c>
      <c r="S16" s="9">
        <f>Israel!D5/Israel!AD5</f>
        <v>1.0032449209932279</v>
      </c>
      <c r="T16" s="9">
        <f>Israel!D6/Israel!AD6</f>
        <v>1.0053655035713065</v>
      </c>
      <c r="U16" s="9">
        <f>Israel!D7/Israel!AD7</f>
        <v>1.0194648875438477</v>
      </c>
      <c r="V16" s="9">
        <f>Israel!D8/Israel!AD8</f>
        <v>0.99741865578890343</v>
      </c>
      <c r="W16" s="9">
        <f>Israel!D9/Israel!AD9</f>
        <v>1.0139968895800933</v>
      </c>
      <c r="X16" s="9">
        <f>Israel!D10/Israel!AD10</f>
        <v>0.95971044861415378</v>
      </c>
      <c r="Y16" s="9">
        <f>Israel!D11/Israel!AD11</f>
        <v>0.96286906786211157</v>
      </c>
      <c r="Z16" s="9">
        <f>Israel!D12/Israel!AD12</f>
        <v>1.0083431874917883</v>
      </c>
      <c r="AA16" s="9">
        <f>Israel!D13/Israel!AD13</f>
        <v>1.0039288338071357</v>
      </c>
      <c r="AB16" s="9">
        <f>Israel!C2/Israel!AD2</f>
        <v>0.99059903102640612</v>
      </c>
      <c r="AC16" s="9">
        <f>Israel!C3/Israel!AD3</f>
        <v>0.97854325722762958</v>
      </c>
      <c r="AD16" s="9">
        <f>Israel!C4/Israel!AD4</f>
        <v>0.96024832281966555</v>
      </c>
      <c r="AE16" s="9"/>
      <c r="AF16" s="9"/>
      <c r="AH16" s="9">
        <f t="shared" si="0"/>
        <v>1.015341967490768</v>
      </c>
      <c r="AI16" s="9">
        <f t="shared" si="1"/>
        <v>0.99465122365977987</v>
      </c>
      <c r="AJ16" s="9">
        <f t="shared" si="2"/>
        <v>-2.0690743830988123E-2</v>
      </c>
      <c r="AK16" s="9">
        <f t="shared" ref="AK16:AK28" si="6">AVERAGE(AB16:AF16)</f>
        <v>0.97646353702456701</v>
      </c>
      <c r="AL16" s="9">
        <f t="shared" si="4"/>
        <v>-1.8187686635212863E-2</v>
      </c>
    </row>
    <row r="17" spans="2:38" x14ac:dyDescent="0.25">
      <c r="B17" s="3" t="s">
        <v>55</v>
      </c>
      <c r="D17" s="9">
        <f>Italy!E2/Italy!AD2</f>
        <v>0.83808425625486038</v>
      </c>
      <c r="E17" s="9">
        <f>Italy!E3/Italy!AD3</f>
        <v>0.91807887785210018</v>
      </c>
      <c r="F17" s="9">
        <f>Italy!E4/Italy!AD4</f>
        <v>0.99182682341792772</v>
      </c>
      <c r="G17" s="9">
        <f>Italy!E5/Italy!AD5</f>
        <v>0.96075654582074521</v>
      </c>
      <c r="H17" s="9">
        <f>Italy!E6/Italy!AD6</f>
        <v>0.89885765257675598</v>
      </c>
      <c r="I17" s="9">
        <f>Italy!E7/Italy!AD7</f>
        <v>0.89735313105229175</v>
      </c>
      <c r="J17" s="9">
        <f>Italy!E8/Italy!AD8</f>
        <v>0.89173113555961592</v>
      </c>
      <c r="K17" s="9">
        <f>Italy!E9/Italy!AD9</f>
        <v>0.92030444903617292</v>
      </c>
      <c r="L17" s="9">
        <f>Italy!E10/Italy!AD10</f>
        <v>0.96755154572164015</v>
      </c>
      <c r="M17" s="9">
        <f>Italy!E11/Italy!AD11</f>
        <v>0.94826601599003224</v>
      </c>
      <c r="N17" s="9">
        <f>Italy!E12/Italy!AD12</f>
        <v>0.96860106133249868</v>
      </c>
      <c r="O17" s="9">
        <f>Italy!E13/Italy!AD13</f>
        <v>0.95972222222222225</v>
      </c>
      <c r="P17" s="9">
        <f>Italy!D2/Italy!AD2</f>
        <v>0.86806468048590812</v>
      </c>
      <c r="Q17" s="9">
        <f>Italy!D3/Italy!AD3</f>
        <v>0.90643103208564413</v>
      </c>
      <c r="R17" s="9">
        <f>Italy!D4/Italy!AD4</f>
        <v>0.88687849803073826</v>
      </c>
      <c r="S17" s="9">
        <f>Italy!D5/Italy!AD5</f>
        <v>0.86628272910372606</v>
      </c>
      <c r="T17" s="9">
        <f>Italy!D6/Italy!AD6</f>
        <v>0.89575000719362352</v>
      </c>
      <c r="U17" s="9">
        <f>Italy!D7/Italy!AD7</f>
        <v>0.93129617674485332</v>
      </c>
      <c r="V17" s="9">
        <f>Italy!D8/Italy!AD8</f>
        <v>0.92555300703650434</v>
      </c>
      <c r="W17" s="9">
        <f>Italy!D9/Italy!AD9</f>
        <v>0.94130724766562912</v>
      </c>
      <c r="X17" s="9">
        <f>Italy!D10/Italy!AD10</f>
        <v>0.91895686539611554</v>
      </c>
      <c r="Y17" s="9">
        <f>Italy!D11/Italy!AD11</f>
        <v>0.90159381164988062</v>
      </c>
      <c r="Z17" s="9">
        <f>Italy!D12/Italy!AD12</f>
        <v>0.95989415128967548</v>
      </c>
      <c r="AA17" s="9">
        <f>Italy!D13/Italy!AD13</f>
        <v>0.95311111111111113</v>
      </c>
      <c r="AB17" s="9">
        <f>Italy!C2/Italy!AD2</f>
        <v>0.88806950738784152</v>
      </c>
      <c r="AC17" s="9">
        <f>Italy!C3/Italy!AD3</f>
        <v>0.88335161355104819</v>
      </c>
      <c r="AD17" s="9">
        <f>Italy!C4/Italy!AD4</f>
        <v>0.86700820278954072</v>
      </c>
      <c r="AE17" s="9"/>
      <c r="AF17" s="9"/>
      <c r="AH17" s="9">
        <f t="shared" si="0"/>
        <v>0.93009447640307208</v>
      </c>
      <c r="AI17" s="9">
        <f t="shared" si="1"/>
        <v>0.9129266098161174</v>
      </c>
      <c r="AJ17" s="9">
        <f t="shared" si="2"/>
        <v>-1.7167866586954683E-2</v>
      </c>
      <c r="AK17" s="9">
        <f t="shared" si="6"/>
        <v>0.8794764412428101</v>
      </c>
      <c r="AL17" s="9">
        <f t="shared" si="4"/>
        <v>-3.3450168573307293E-2</v>
      </c>
    </row>
    <row r="18" spans="2:38" x14ac:dyDescent="0.25">
      <c r="B18" s="3" t="s">
        <v>56</v>
      </c>
      <c r="D18" s="9">
        <f>Denmark!E2/Denmark!AD2</f>
        <v>1.0322319075613218</v>
      </c>
      <c r="E18" s="9">
        <f>Denmark!E3/Denmark!AD3</f>
        <v>1.0146777281429482</v>
      </c>
      <c r="F18" s="9">
        <f>Denmark!E4/Denmark!AD4</f>
        <v>1.0784453738651434</v>
      </c>
      <c r="G18" s="9">
        <f>Denmark!E5/Denmark!AD5</f>
        <v>1.0266488321843812</v>
      </c>
      <c r="H18" s="9">
        <f>Denmark!E6/Denmark!AD6</f>
        <v>1.0177786274134966</v>
      </c>
      <c r="I18" s="9">
        <f>Denmark!E7/Denmark!AD7</f>
        <v>0.99252672405638065</v>
      </c>
      <c r="J18" s="9">
        <f>Denmark!E8/Denmark!AD8</f>
        <v>1.0457249400692532</v>
      </c>
      <c r="K18" s="9">
        <f>Denmark!E9/Denmark!AD9</f>
        <v>1.0371029451018774</v>
      </c>
      <c r="L18" s="9">
        <f>Denmark!E10/Denmark!AD10</f>
        <v>1.0178537868821651</v>
      </c>
      <c r="M18" s="9">
        <f>Denmark!E11/Denmark!AD11</f>
        <v>1.0664505672609401</v>
      </c>
      <c r="N18" s="9">
        <f>Denmark!E12/Denmark!AD12</f>
        <v>1.0662237907411252</v>
      </c>
      <c r="O18" s="9">
        <f>Denmark!E13/Denmark!AD13</f>
        <v>1.0452946818714697</v>
      </c>
      <c r="P18" s="9">
        <f>Denmark!D2/Denmark!AD2</f>
        <v>0.98925603081289282</v>
      </c>
      <c r="Q18" s="9">
        <f>Denmark!D3/Denmark!AD3</f>
        <v>0.9804296958094022</v>
      </c>
      <c r="R18" s="9">
        <f>Denmark!D4/Denmark!AD4</f>
        <v>0.98031214934203814</v>
      </c>
      <c r="S18" s="9">
        <f>Denmark!D5/Denmark!AD5</f>
        <v>0.92272867578969031</v>
      </c>
      <c r="T18" s="9">
        <f>Denmark!D6/Denmark!AD6</f>
        <v>0.9481934620531447</v>
      </c>
      <c r="U18" s="9">
        <f>Denmark!D7/Denmark!AD7</f>
        <v>0.96206602970390687</v>
      </c>
      <c r="V18" s="9">
        <f>Denmark!D8/Denmark!AD8</f>
        <v>0.94433099529432651</v>
      </c>
      <c r="W18" s="9">
        <f>Denmark!D9/Denmark!AD9</f>
        <v>0.94563573271643386</v>
      </c>
      <c r="X18" s="9">
        <f>Denmark!D10/Denmark!AD10</f>
        <v>0.94982146213117835</v>
      </c>
      <c r="Y18" s="9">
        <f>Denmark!D11/Denmark!AD11</f>
        <v>0.93164267327676609</v>
      </c>
      <c r="Z18" s="9">
        <f>Denmark!D12/Denmark!AD12</f>
        <v>0.94560930039443636</v>
      </c>
      <c r="AA18" s="9">
        <f>Denmark!D13/Denmark!AD13</f>
        <v>0.95491846957263138</v>
      </c>
      <c r="AB18" s="9">
        <f>Denmark!C2/Denmark!AD2</f>
        <v>0.95965943644840868</v>
      </c>
      <c r="AC18" s="9">
        <f>Denmark!C3/Denmark!AD3</f>
        <v>0.93852371835779624</v>
      </c>
      <c r="AD18" s="9">
        <f>Denmark!C4/Denmark!AD4</f>
        <v>0.98316841783127618</v>
      </c>
      <c r="AE18" s="9"/>
      <c r="AF18" s="9"/>
      <c r="AH18" s="9">
        <f t="shared" si="0"/>
        <v>1.036746658762542</v>
      </c>
      <c r="AI18" s="9">
        <f t="shared" si="1"/>
        <v>0.95457872307473712</v>
      </c>
      <c r="AJ18" s="9">
        <f t="shared" si="2"/>
        <v>-8.2167935687804894E-2</v>
      </c>
      <c r="AK18" s="9">
        <f t="shared" si="6"/>
        <v>0.96045052421249366</v>
      </c>
      <c r="AL18" s="9">
        <f t="shared" si="4"/>
        <v>5.8718011377565382E-3</v>
      </c>
    </row>
    <row r="19" spans="2:38" x14ac:dyDescent="0.25">
      <c r="B19" s="3" t="s">
        <v>57</v>
      </c>
      <c r="D19" s="9">
        <f>Finland!E2/Finland!AD2</f>
        <v>1.000375234521576</v>
      </c>
      <c r="E19" s="9">
        <f>Finland!E3/Finland!AD3</f>
        <v>1.0655692729766804</v>
      </c>
      <c r="F19" s="9">
        <f>Finland!E4/Finland!AD4</f>
        <v>1.0966594690715101</v>
      </c>
      <c r="G19" s="9">
        <f>Finland!E5/Finland!AD5</f>
        <v>1.0391119142894023</v>
      </c>
      <c r="H19" s="9">
        <f>Finland!E6/Finland!AD6</f>
        <v>1.0239078733258231</v>
      </c>
      <c r="I19" s="9">
        <f>Finland!E7/Finland!AD7</f>
        <v>1.0919205967884689</v>
      </c>
      <c r="J19" s="9">
        <f>Finland!E8/Finland!AD8</f>
        <v>1.0316440637639781</v>
      </c>
      <c r="K19" s="9">
        <f>Finland!E9/Finland!AD9</f>
        <v>1.035814606741573</v>
      </c>
      <c r="L19" s="9">
        <f>Finland!E10/Finland!AD10</f>
        <v>1.0920444610965405</v>
      </c>
      <c r="M19" s="9">
        <f>Finland!E11/Finland!AD11</f>
        <v>1.063639841856906</v>
      </c>
      <c r="N19" s="9">
        <f>Finland!E12/Finland!AD12</f>
        <v>1.0662323561346363</v>
      </c>
      <c r="O19" s="9">
        <f>Finland!E13/Finland!AD13</f>
        <v>1.0296756383712906</v>
      </c>
      <c r="P19" s="9">
        <f>Finland!D2/Finland!AD2</f>
        <v>0.99862414008755473</v>
      </c>
      <c r="Q19" s="9">
        <f>Finland!D3/Finland!AD3</f>
        <v>0.94732510288065841</v>
      </c>
      <c r="R19" s="9">
        <f>Finland!D4/Finland!AD4</f>
        <v>0.92213895592531436</v>
      </c>
      <c r="S19" s="9">
        <f>Finland!D5/Finland!AD5</f>
        <v>0.90280108429069317</v>
      </c>
      <c r="T19" s="9">
        <f>Finland!D6/Finland!AD6</f>
        <v>0.94930529478032299</v>
      </c>
      <c r="U19" s="9">
        <f>Finland!D7/Finland!AD7</f>
        <v>0.98545960298394231</v>
      </c>
      <c r="V19" s="9">
        <f>Finland!D8/Finland!AD8</f>
        <v>0.96145610278372595</v>
      </c>
      <c r="W19" s="9">
        <f>Finland!D9/Finland!AD9</f>
        <v>0.95201310861423216</v>
      </c>
      <c r="X19" s="9">
        <f>Finland!D10/Finland!AD10</f>
        <v>0.97539652803796673</v>
      </c>
      <c r="Y19" s="9">
        <f>Finland!D11/Finland!AD11</f>
        <v>0.9797219742379798</v>
      </c>
      <c r="Z19" s="9">
        <f>Finland!D12/Finland!AD12</f>
        <v>0.93648208469055372</v>
      </c>
      <c r="AA19" s="9">
        <f>Finland!D13/Finland!AD13</f>
        <v>0.92974465148378194</v>
      </c>
      <c r="AB19" s="9">
        <f>Finland!C2/Finland!AD2</f>
        <v>0.88405253283302065</v>
      </c>
      <c r="AC19" s="9">
        <f>Finland!C3/Finland!AD3</f>
        <v>0.88916323731138547</v>
      </c>
      <c r="AD19" s="9">
        <f>Finland!C4/Finland!AD4</f>
        <v>0.92798170964054361</v>
      </c>
      <c r="AE19" s="9">
        <f>Finland!C5/Finland!AD5</f>
        <v>0.87027236349554671</v>
      </c>
      <c r="AF19" s="9"/>
      <c r="AH19" s="9">
        <f t="shared" si="0"/>
        <v>1.0530496107448655</v>
      </c>
      <c r="AI19" s="9">
        <f t="shared" si="1"/>
        <v>0.95337238589972717</v>
      </c>
      <c r="AJ19" s="9">
        <f t="shared" si="2"/>
        <v>-9.9677224845138301E-2</v>
      </c>
      <c r="AK19" s="9">
        <f t="shared" si="6"/>
        <v>0.89286746082012414</v>
      </c>
      <c r="AL19" s="9">
        <f t="shared" si="4"/>
        <v>-6.0504925079603034E-2</v>
      </c>
    </row>
    <row r="20" spans="2:38" x14ac:dyDescent="0.25">
      <c r="B20" s="3" t="s">
        <v>61</v>
      </c>
      <c r="D20" s="9">
        <f>Poland!E2/Poland!AD2</f>
        <v>0.74815905743740796</v>
      </c>
      <c r="E20" s="9">
        <f>Poland!E3/Poland!AD3</f>
        <v>0.90277777777777779</v>
      </c>
      <c r="F20" s="9">
        <f>Poland!E4/Poland!AD4</f>
        <v>1.014827018121911</v>
      </c>
      <c r="G20" s="9">
        <f>Poland!E5/Poland!AD5</f>
        <v>0.89465153970826583</v>
      </c>
      <c r="H20" s="9">
        <f>Poland!E6/Poland!AD6</f>
        <v>0.87480190174326466</v>
      </c>
      <c r="I20" s="9">
        <f>Poland!E7/Poland!AD7</f>
        <v>0.892018779342723</v>
      </c>
      <c r="J20" s="9">
        <f>Poland!E8/Poland!AD8</f>
        <v>0.77918424753867788</v>
      </c>
      <c r="K20" s="9">
        <f>Poland!E9/Poland!AD9</f>
        <v>0.83063328424153171</v>
      </c>
      <c r="L20" s="9">
        <f>Poland!E10/Poland!AD10</f>
        <v>0.90166414523449323</v>
      </c>
      <c r="M20" s="9">
        <f>Poland!E11/Poland!AD11</f>
        <v>0.78235294117647058</v>
      </c>
      <c r="N20" s="9">
        <f>Poland!E12/Poland!AD12</f>
        <v>0.94645941278065626</v>
      </c>
      <c r="O20" s="9">
        <f>Poland!E13/Poland!AD13</f>
        <v>0.92805755395683454</v>
      </c>
      <c r="P20" s="9">
        <f>Poland!D2/Poland!AD2</f>
        <v>0.73048600883652426</v>
      </c>
      <c r="Q20" s="9">
        <f>Poland!D3/Poland!AD3</f>
        <v>0.80208333333333337</v>
      </c>
      <c r="R20" s="9">
        <f>Poland!D4/Poland!AD4</f>
        <v>0.87314662273476107</v>
      </c>
      <c r="S20" s="9">
        <f>Poland!D5/Poland!AD5</f>
        <v>0.79092382495948133</v>
      </c>
      <c r="T20" s="9">
        <f>Poland!D6/Poland!AD6</f>
        <v>0.87163232963549919</v>
      </c>
      <c r="U20" s="9">
        <f>Poland!D7/Poland!AD7</f>
        <v>0.85446009389671362</v>
      </c>
      <c r="V20" s="9">
        <f>Poland!D8/Poland!AD8</f>
        <v>0.7426160337552743</v>
      </c>
      <c r="W20" s="9">
        <f>Poland!D9/Poland!AD9</f>
        <v>0.83357879234167898</v>
      </c>
      <c r="X20" s="9">
        <f>Poland!D10/Poland!AD10</f>
        <v>0.80786686838124055</v>
      </c>
      <c r="Y20" s="9">
        <f>Poland!D11/Poland!AD11</f>
        <v>0.71764705882352942</v>
      </c>
      <c r="Z20" s="9">
        <f>Poland!D12/Poland!AD12</f>
        <v>0.80483592400690851</v>
      </c>
      <c r="AA20" s="9">
        <f>Poland!D13/Poland!AD13</f>
        <v>0.80215827338129497</v>
      </c>
      <c r="AB20" s="9">
        <f>Poland!C2/Poland!AD2</f>
        <v>0.75110456553755522</v>
      </c>
      <c r="AC20" s="9">
        <f>Poland!C3/Poland!AD3</f>
        <v>0.74652777777777779</v>
      </c>
      <c r="AD20" s="9">
        <f>Poland!C4/Poland!AD4</f>
        <v>0.80724876441515647</v>
      </c>
      <c r="AE20" s="9"/>
      <c r="AF20" s="9"/>
      <c r="AH20" s="9">
        <f t="shared" si="0"/>
        <v>0.87463230492166788</v>
      </c>
      <c r="AI20" s="9">
        <f t="shared" si="1"/>
        <v>0.80261959700718666</v>
      </c>
      <c r="AJ20" s="9">
        <f t="shared" si="2"/>
        <v>-7.2012707914481222E-2</v>
      </c>
      <c r="AK20" s="9">
        <f t="shared" si="6"/>
        <v>0.76829370257682983</v>
      </c>
      <c r="AL20" s="9">
        <f t="shared" si="4"/>
        <v>-3.4325894430356829E-2</v>
      </c>
    </row>
    <row r="21" spans="2:38" x14ac:dyDescent="0.25">
      <c r="B21" s="3" t="s">
        <v>69</v>
      </c>
      <c r="D21" s="9">
        <f>Estonia!E2/Estonia!AD2</f>
        <v>0.86051794638800549</v>
      </c>
      <c r="E21" s="9">
        <f>Estonia!E3/Estonia!AD3</f>
        <v>0.99449173760640963</v>
      </c>
      <c r="F21" s="9">
        <f>Estonia!E4/Estonia!AD4</f>
        <v>1.1207289293849658</v>
      </c>
      <c r="G21" s="9">
        <f>Estonia!E5/Estonia!AD5</f>
        <v>0.93913816081741452</v>
      </c>
      <c r="H21" s="9">
        <f>Estonia!E6/Estonia!AD6</f>
        <v>0.95230194939858981</v>
      </c>
      <c r="I21" s="9">
        <f>Estonia!E7/Estonia!AD7</f>
        <v>0.88250211327134409</v>
      </c>
      <c r="J21" s="9">
        <f>Estonia!E8/Estonia!AD8</f>
        <v>0.89171023151605677</v>
      </c>
      <c r="K21" s="9">
        <f>Estonia!E9/Estonia!AD9</f>
        <v>0.97245600612088756</v>
      </c>
      <c r="L21" s="9">
        <f>Estonia!E10/Estonia!AD10</f>
        <v>0.95321637426900585</v>
      </c>
      <c r="M21" s="9">
        <f>Estonia!E11/Estonia!AD11</f>
        <v>0.91114982578397208</v>
      </c>
      <c r="N21" s="9">
        <f>Estonia!E12/Estonia!AD12</f>
        <v>1.0717380837746751</v>
      </c>
      <c r="O21" s="9">
        <f>Estonia!E13/Estonia!AD13</f>
        <v>0.95352323838080955</v>
      </c>
      <c r="P21" s="9">
        <f>Estonia!D2/Estonia!AD2</f>
        <v>0.82235347569286688</v>
      </c>
      <c r="Q21" s="9">
        <f>Estonia!D3/Estonia!AD3</f>
        <v>0.86029043565348018</v>
      </c>
      <c r="R21" s="9">
        <f>Estonia!D4/Estonia!AD4</f>
        <v>0.94851936218678812</v>
      </c>
      <c r="S21" s="9">
        <f>Estonia!D5/Estonia!AD5</f>
        <v>0.78987116836961346</v>
      </c>
      <c r="T21" s="9">
        <f>Estonia!D6/Estonia!AD6</f>
        <v>0.90004147656574041</v>
      </c>
      <c r="U21" s="9">
        <f>Estonia!D7/Estonia!AD7</f>
        <v>0.87151310228233303</v>
      </c>
      <c r="V21" s="9">
        <f>Estonia!D8/Estonia!AD8</f>
        <v>0.75877520537714715</v>
      </c>
      <c r="W21" s="9">
        <f>Estonia!D9/Estonia!AD9</f>
        <v>0.87987758224942614</v>
      </c>
      <c r="X21" s="9">
        <f>Estonia!D10/Estonia!AD10</f>
        <v>0.84377610693400162</v>
      </c>
      <c r="Y21" s="9">
        <f>Estonia!D11/Estonia!AD11</f>
        <v>0.84320557491289194</v>
      </c>
      <c r="Z21" s="9">
        <f>Estonia!D12/Estonia!AD12</f>
        <v>0.81848820414058743</v>
      </c>
      <c r="AA21" s="9">
        <f>Estonia!D13/Estonia!AD13</f>
        <v>0.783608195902049</v>
      </c>
      <c r="AB21" s="9">
        <f>Estonia!C2/Estonia!AD2</f>
        <v>0.80872330758746025</v>
      </c>
      <c r="AC21" s="9">
        <f>Estonia!C3/Estonia!AD3</f>
        <v>0.78217325988983477</v>
      </c>
      <c r="AD21" s="9">
        <f>Estonia!C4/Estonia!AD4</f>
        <v>0.89020501138952168</v>
      </c>
      <c r="AE21" s="9">
        <f>Estonia!C5/Estonia!AD5</f>
        <v>0.67170146601510439</v>
      </c>
      <c r="AF21" s="9"/>
      <c r="AH21" s="9">
        <f t="shared" si="0"/>
        <v>0.95862288305934473</v>
      </c>
      <c r="AI21" s="9">
        <f t="shared" si="1"/>
        <v>0.84335999085557711</v>
      </c>
      <c r="AJ21" s="9">
        <f t="shared" si="2"/>
        <v>-0.11526289220376762</v>
      </c>
      <c r="AK21" s="9">
        <f t="shared" si="6"/>
        <v>0.78820076122048022</v>
      </c>
      <c r="AL21" s="9">
        <f t="shared" si="4"/>
        <v>-5.5159229635096896E-2</v>
      </c>
    </row>
    <row r="22" spans="2:38" x14ac:dyDescent="0.25">
      <c r="B22" s="3" t="s">
        <v>75</v>
      </c>
      <c r="D22" s="9">
        <f>Latvia!E2/Latvia!AD2</f>
        <v>0.84760988129611803</v>
      </c>
      <c r="E22" s="9">
        <f>Latvia!E3/Latvia!AD3</f>
        <v>0.89150779896013865</v>
      </c>
      <c r="F22" s="9">
        <f>Latvia!E4/Latvia!AD4</f>
        <v>0.95229127432517258</v>
      </c>
      <c r="G22" s="9">
        <f>Latvia!E5/Latvia!AD5</f>
        <v>0.85204879574601189</v>
      </c>
      <c r="H22" s="9">
        <f>Latvia!E6/Latvia!AD6</f>
        <v>0.92402337742233154</v>
      </c>
      <c r="I22" s="9">
        <f>Latvia!E7/Latvia!AD7</f>
        <v>0.90936106983655274</v>
      </c>
      <c r="J22" s="9">
        <f>Latvia!E8/Latvia!AD8</f>
        <v>0.9096469279955518</v>
      </c>
      <c r="K22" s="9">
        <f>Latvia!E9/Latvia!AD9</f>
        <v>0.92271799358413531</v>
      </c>
      <c r="L22" s="9">
        <f>Latvia!E10/Latvia!AD10</f>
        <v>0.97595561035758327</v>
      </c>
      <c r="M22" s="9">
        <f>Latvia!E11/Latvia!AD11</f>
        <v>0.90541422048271358</v>
      </c>
      <c r="N22" s="9">
        <f>Latvia!E12/Latvia!AD12</f>
        <v>0.95155709342560557</v>
      </c>
      <c r="O22" s="9">
        <f>Latvia!E13/Latvia!AD13</f>
        <v>0.90619708770741614</v>
      </c>
      <c r="P22" s="9">
        <f>Latvia!D2/Latvia!AD2</f>
        <v>0.87712544112929103</v>
      </c>
      <c r="Q22" s="9">
        <f>Latvia!D3/Latvia!AD3</f>
        <v>0.87487001733102254</v>
      </c>
      <c r="R22" s="9">
        <f>Latvia!D4/Latvia!AD4</f>
        <v>0.90458254865034526</v>
      </c>
      <c r="S22" s="9">
        <f>Latvia!D5/Latvia!AD5</f>
        <v>0.81639036596809511</v>
      </c>
      <c r="T22" s="9">
        <f>Latvia!D6/Latvia!AD6</f>
        <v>0.87173177483851128</v>
      </c>
      <c r="U22" s="9">
        <f>Latvia!D7/Latvia!AD7</f>
        <v>0.88796433878157499</v>
      </c>
      <c r="V22" s="9">
        <f>Latvia!D8/Latvia!AD8</f>
        <v>0.80177926049485682</v>
      </c>
      <c r="W22" s="9">
        <f>Latvia!D9/Latvia!AD9</f>
        <v>0.80489938757655288</v>
      </c>
      <c r="X22" s="9">
        <f>Latvia!D10/Latvia!AD10</f>
        <v>0.89704069050554869</v>
      </c>
      <c r="Y22" s="9">
        <f>Latvia!D11/Latvia!AD11</f>
        <v>0.79517286366601436</v>
      </c>
      <c r="Z22" s="9">
        <f>Latvia!D12/Latvia!AD12</f>
        <v>0.74532871972318337</v>
      </c>
      <c r="AA22" s="9">
        <f>Latvia!D13/Latvia!AD13</f>
        <v>0.74161869285472404</v>
      </c>
      <c r="AB22" s="9">
        <f>Latvia!C2/Latvia!AD2</f>
        <v>0.73147256977863329</v>
      </c>
      <c r="AC22" s="9">
        <f>Latvia!C3/Latvia!AD3</f>
        <v>0.70779896013864818</v>
      </c>
      <c r="AD22" s="9">
        <f>Latvia!C4/Latvia!AD4</f>
        <v>0.79096045197740117</v>
      </c>
      <c r="AE22" s="9">
        <f>Latvia!C5/Latvia!AD5</f>
        <v>0.71754770096965903</v>
      </c>
      <c r="AF22" s="9"/>
      <c r="AH22" s="9">
        <f t="shared" si="0"/>
        <v>0.91236092759494447</v>
      </c>
      <c r="AI22" s="9">
        <f t="shared" si="1"/>
        <v>0.83487534179331002</v>
      </c>
      <c r="AJ22" s="9">
        <f t="shared" si="2"/>
        <v>-7.7485585801634449E-2</v>
      </c>
      <c r="AK22" s="9">
        <f t="shared" si="6"/>
        <v>0.73694492071608542</v>
      </c>
      <c r="AL22" s="9">
        <f t="shared" si="4"/>
        <v>-9.7930421077224605E-2</v>
      </c>
    </row>
    <row r="23" spans="2:38" x14ac:dyDescent="0.25">
      <c r="B23" s="3" t="s">
        <v>73</v>
      </c>
      <c r="D23" s="9">
        <f>Lithuania!E2/Lithuania!AD2</f>
        <v>0.75977653631284914</v>
      </c>
      <c r="E23" s="9">
        <f>Lithuania!E3/Lithuania!AD3</f>
        <v>0.83466860888565186</v>
      </c>
      <c r="F23" s="9">
        <f>Lithuania!E4/Lithuania!AD4</f>
        <v>0.85479333477602248</v>
      </c>
      <c r="G23" s="9">
        <f>Lithuania!E5/Lithuania!AD5</f>
        <v>0.85506927644600839</v>
      </c>
      <c r="H23" s="9">
        <f>Lithuania!E6/Lithuania!AD6</f>
        <v>0.88188331627430916</v>
      </c>
      <c r="I23" s="9">
        <f>Lithuania!E7/Lithuania!AD7</f>
        <v>0.86716171617161719</v>
      </c>
      <c r="J23" s="9">
        <f>Lithuania!E8/Lithuania!AD8</f>
        <v>0.85260944370101321</v>
      </c>
      <c r="K23" s="9">
        <f>Lithuania!E9/Lithuania!AD9</f>
        <v>0.89325501316589018</v>
      </c>
      <c r="L23" s="9">
        <f>Lithuania!E10/Lithuania!AD10</f>
        <v>0.84031256261270282</v>
      </c>
      <c r="M23" s="9">
        <f>Lithuania!E11/Lithuania!AD11</f>
        <v>0.86956521739130432</v>
      </c>
      <c r="N23" s="9">
        <f>Lithuania!E12/Lithuania!AD12</f>
        <v>0.85572139303482586</v>
      </c>
      <c r="O23" s="9">
        <f>Lithuania!E13/Lithuania!AD13</f>
        <v>0.69480185280494078</v>
      </c>
      <c r="P23" s="9">
        <f>Lithuania!D2/Lithuania!AD2</f>
        <v>0.64503652771809195</v>
      </c>
      <c r="Q23" s="9">
        <f>Lithuania!D3/Lithuania!AD3</f>
        <v>0.78854090798737553</v>
      </c>
      <c r="R23" s="9">
        <f>Lithuania!D4/Lithuania!AD4</f>
        <v>0.78294741397965806</v>
      </c>
      <c r="S23" s="9">
        <f>Lithuania!D5/Lithuania!AD5</f>
        <v>0.78337365295799433</v>
      </c>
      <c r="T23" s="9">
        <f>Lithuania!D6/Lithuania!AD6</f>
        <v>0.84216990788126922</v>
      </c>
      <c r="U23" s="9">
        <f>Lithuania!D7/Lithuania!AD7</f>
        <v>0.85808580858085803</v>
      </c>
      <c r="V23" s="9">
        <f>Lithuania!D8/Lithuania!AD8</f>
        <v>0.78073026190021033</v>
      </c>
      <c r="W23" s="9">
        <f>Lithuania!D9/Lithuania!AD9</f>
        <v>0.87178448450475998</v>
      </c>
      <c r="X23" s="9">
        <f>Lithuania!D10/Lithuania!AD10</f>
        <v>0.76617912242035668</v>
      </c>
      <c r="Y23" s="9">
        <f>Lithuania!D11/Lithuania!AD11</f>
        <v>0.80281071585419417</v>
      </c>
      <c r="Z23" s="9">
        <f>Lithuania!D12/Lithuania!AD12</f>
        <v>0.76190476190476186</v>
      </c>
      <c r="AA23" s="9">
        <f>Lithuania!D13/Lithuania!AD13</f>
        <v>0.80442614513638699</v>
      </c>
      <c r="AB23" s="9">
        <f>Lithuania!C2/Lithuania!AD2</f>
        <v>0.65878813923506663</v>
      </c>
      <c r="AC23" s="9">
        <f>Lithuania!C3/Lithuania!AD3</f>
        <v>0.74289876183539694</v>
      </c>
      <c r="AD23" s="9">
        <f>Lithuania!C4/Lithuania!AD4</f>
        <v>0.75741181562432369</v>
      </c>
      <c r="AE23" s="9">
        <f>Lithuania!C5/Lithuania!AD5</f>
        <v>0.64833956454805364</v>
      </c>
      <c r="AF23" s="9">
        <f>Lithuania!C6/Lithuania!AD6</f>
        <v>0.77461617195496413</v>
      </c>
      <c r="AH23" s="9">
        <f t="shared" si="0"/>
        <v>0.83830152263142799</v>
      </c>
      <c r="AI23" s="9">
        <f t="shared" si="1"/>
        <v>0.79066580923549301</v>
      </c>
      <c r="AJ23" s="9">
        <f t="shared" si="2"/>
        <v>-4.7635713395934975E-2</v>
      </c>
      <c r="AK23" s="9">
        <f t="shared" si="6"/>
        <v>0.71641089063956098</v>
      </c>
      <c r="AL23" s="9">
        <f t="shared" si="4"/>
        <v>-7.4254918595932029E-2</v>
      </c>
    </row>
    <row r="24" spans="2:38" x14ac:dyDescent="0.25">
      <c r="B24" s="3" t="s">
        <v>84</v>
      </c>
      <c r="D24" s="9">
        <f>Romania!E2/Romania!AD2</f>
        <v>0.9237618560407046</v>
      </c>
      <c r="E24" s="9">
        <f>Romania!E3/Romania!AD3</f>
        <v>0.97419844431796621</v>
      </c>
      <c r="F24" s="9">
        <f>Romania!E4/Romania!AD4</f>
        <v>0.96434071792441656</v>
      </c>
      <c r="G24" s="9">
        <f>Romania!E5/Romania!AD5</f>
        <v>0.98053420687917348</v>
      </c>
      <c r="H24" s="9">
        <f>Romania!E6/Romania!AD6</f>
        <v>0.90627565318311776</v>
      </c>
      <c r="I24" s="9">
        <f>Romania!E7/Romania!AD7</f>
        <v>0.91828293555418927</v>
      </c>
      <c r="J24" s="9">
        <f>Romania!E8/Romania!AD8</f>
        <v>0.87292845216437809</v>
      </c>
      <c r="K24" s="9">
        <f>Romania!E9/Romania!AD9</f>
        <v>0.90299963097685698</v>
      </c>
      <c r="L24" s="9">
        <f>Romania!E10/Romania!AD10</f>
        <v>0.91539620521463771</v>
      </c>
      <c r="M24" s="9">
        <f>Romania!E11/Romania!AD11</f>
        <v>0.89157920167503291</v>
      </c>
      <c r="N24" s="9">
        <f>Romania!E12/Romania!AD12</f>
        <v>0.92917309289358163</v>
      </c>
      <c r="O24" s="9">
        <f>Romania!E13/Romania!AD13</f>
        <v>0.91909213853119309</v>
      </c>
      <c r="P24" s="9">
        <f>Romania!D2/Romania!AD2</f>
        <v>0.78361861571219205</v>
      </c>
      <c r="Q24" s="9">
        <f>Romania!D3/Romania!AD3</f>
        <v>0.74729652817302217</v>
      </c>
      <c r="R24" s="9">
        <f>Romania!D4/Romania!AD4</f>
        <v>0.78610354223433243</v>
      </c>
      <c r="S24" s="9">
        <f>Romania!D5/Romania!AD5</f>
        <v>0.70026458359581711</v>
      </c>
      <c r="T24" s="9">
        <f>Romania!D6/Romania!AD6</f>
        <v>0.80538964531378265</v>
      </c>
      <c r="U24" s="9">
        <f>Romania!D7/Romania!AD7</f>
        <v>0.79330389581353755</v>
      </c>
      <c r="V24" s="9">
        <f>Romania!D8/Romania!AD8</f>
        <v>0.75829242156154208</v>
      </c>
      <c r="W24" s="9">
        <f>Romania!D9/Romania!AD9</f>
        <v>0.95671885708260851</v>
      </c>
      <c r="X24" s="9">
        <f>Romania!D10/Romania!AD10</f>
        <v>0.89174902321305449</v>
      </c>
      <c r="Y24" s="9">
        <f>Romania!D11/Romania!AD11</f>
        <v>0.8125520092341556</v>
      </c>
      <c r="Z24" s="9">
        <f>Romania!D12/Romania!AD12</f>
        <v>0.78330762842567325</v>
      </c>
      <c r="AA24" s="9">
        <f>Romania!D13/Romania!AD13</f>
        <v>0.77791497618627625</v>
      </c>
      <c r="AB24" s="9">
        <f>Romania!C2/Romania!AD2</f>
        <v>0.76769073362276363</v>
      </c>
      <c r="AC24" s="9">
        <f>Romania!C3/Romania!AD3</f>
        <v>0.71561373553405427</v>
      </c>
      <c r="AD24" s="9">
        <f>Romania!C4/Romania!AD4</f>
        <v>0.73077834379812823</v>
      </c>
      <c r="AE24" s="9"/>
      <c r="AF24" s="9"/>
      <c r="AH24" s="9">
        <f t="shared" si="0"/>
        <v>0.92488021127960396</v>
      </c>
      <c r="AI24" s="9">
        <f t="shared" si="1"/>
        <v>0.79970931054549954</v>
      </c>
      <c r="AJ24" s="9">
        <f t="shared" si="2"/>
        <v>-0.12517090073410442</v>
      </c>
      <c r="AK24" s="9">
        <f t="shared" si="6"/>
        <v>0.73802760431831527</v>
      </c>
      <c r="AL24" s="9">
        <f t="shared" si="4"/>
        <v>-6.1681706227184274E-2</v>
      </c>
    </row>
    <row r="25" spans="2:38" x14ac:dyDescent="0.25">
      <c r="B25" s="3" t="s">
        <v>98</v>
      </c>
      <c r="D25" s="9">
        <f>Slovenia!E2/Slovenia!AD2</f>
        <v>0.95513214505224342</v>
      </c>
      <c r="E25" s="9">
        <f>Slovenia!E3/Slovenia!AD3</f>
        <v>0.96304193319118692</v>
      </c>
      <c r="F25" s="9">
        <f>Slovenia!E4/Slovenia!AD4</f>
        <v>0.99405320813771514</v>
      </c>
      <c r="G25" s="9">
        <f>Slovenia!E5/Slovenia!AD5</f>
        <v>0.98045602605863191</v>
      </c>
      <c r="H25" s="9">
        <f>Slovenia!E6/Slovenia!AD6</f>
        <v>0.90703218116805717</v>
      </c>
      <c r="I25" s="9">
        <f>Slovenia!E7/Slovenia!AD7</f>
        <v>0.93152337858220213</v>
      </c>
      <c r="J25" s="9">
        <f>Slovenia!E8/Slovenia!AD8</f>
        <v>0.98193942761878295</v>
      </c>
      <c r="K25" s="9">
        <f>Slovenia!E9/Slovenia!AD9</f>
        <v>1.0338934776416975</v>
      </c>
      <c r="L25" s="9">
        <f>Slovenia!E10/Slovenia!AD10</f>
        <v>0.99143785060525536</v>
      </c>
      <c r="M25" s="9">
        <f>Slovenia!E11/Slovenia!AD11</f>
        <v>0.9645938708717644</v>
      </c>
      <c r="N25" s="9">
        <f>Slovenia!E12/Slovenia!AD12</f>
        <v>0.97304319584280607</v>
      </c>
      <c r="O25" s="9">
        <f>Slovenia!E13/Slovenia!AD13</f>
        <v>1.0332996972754793</v>
      </c>
      <c r="P25" s="9">
        <f>Slovenia!D2/Slovenia!AD2</f>
        <v>0.89797172710510142</v>
      </c>
      <c r="Q25" s="9">
        <f>Slovenia!D3/Slovenia!AD3</f>
        <v>0.90476190476190477</v>
      </c>
      <c r="R25" s="9">
        <f>Slovenia!D4/Slovenia!AD4</f>
        <v>0.86071987480438183</v>
      </c>
      <c r="S25" s="9">
        <f>Slovenia!D5/Slovenia!AD5</f>
        <v>0.83583061889250809</v>
      </c>
      <c r="T25" s="9">
        <f>Slovenia!D6/Slovenia!AD6</f>
        <v>0.91418355184743738</v>
      </c>
      <c r="U25" s="9">
        <f>Slovenia!D7/Slovenia!AD7</f>
        <v>0.89170437405731529</v>
      </c>
      <c r="V25" s="9">
        <f>Slovenia!D8/Slovenia!AD8</f>
        <v>0.90858571825507084</v>
      </c>
      <c r="W25" s="9">
        <f>Slovenia!D9/Slovenia!AD9</f>
        <v>0.88806607804044435</v>
      </c>
      <c r="X25" s="9">
        <f>Slovenia!D10/Slovenia!AD10</f>
        <v>0.92175966932388542</v>
      </c>
      <c r="Y25" s="9">
        <f>Slovenia!D11/Slovenia!AD11</f>
        <v>0.90746801547158584</v>
      </c>
      <c r="Z25" s="9">
        <f>Slovenia!D12/Slovenia!AD12</f>
        <v>0.85482299447872689</v>
      </c>
      <c r="AA25" s="9">
        <f>Slovenia!D13/Slovenia!AD13</f>
        <v>0.91893710057181299</v>
      </c>
      <c r="AB25" s="9">
        <f>Slovenia!C2/Slovenia!AD2</f>
        <v>0.83527965580823604</v>
      </c>
      <c r="AC25" s="9">
        <f>Slovenia!C3/Slovenia!AD3</f>
        <v>0.94456289978678043</v>
      </c>
      <c r="AD25" s="9">
        <f>Slovenia!C4/Slovenia!AD4</f>
        <v>0.81189358372456966</v>
      </c>
      <c r="AE25" s="9">
        <f>Slovenia!C5/Slovenia!AD5</f>
        <v>0.82605863192182405</v>
      </c>
      <c r="AF25" s="9"/>
      <c r="AH25" s="9">
        <f t="shared" si="0"/>
        <v>0.97578719933715197</v>
      </c>
      <c r="AI25" s="9">
        <f t="shared" si="1"/>
        <v>0.89206763563418134</v>
      </c>
      <c r="AJ25" s="9">
        <f t="shared" si="2"/>
        <v>-8.3719563702970623E-2</v>
      </c>
      <c r="AK25" s="9">
        <f t="shared" si="6"/>
        <v>0.85444869281035252</v>
      </c>
      <c r="AL25" s="9">
        <f t="shared" si="4"/>
        <v>-3.7618942823828827E-2</v>
      </c>
    </row>
    <row r="26" spans="2:38" x14ac:dyDescent="0.25">
      <c r="B26" s="3" t="s">
        <v>100</v>
      </c>
      <c r="D26" s="9">
        <f>Czech!E2/Czech!AD2</f>
        <v>0.99343404686916137</v>
      </c>
      <c r="E26" s="9">
        <f>Czech!E3/Czech!AD3</f>
        <v>1.0369416310520461</v>
      </c>
      <c r="F26" s="9">
        <f>Czech!E4/Czech!AD4</f>
        <v>1.0328062815962138</v>
      </c>
      <c r="G26" s="9">
        <f>Czech!E5/Czech!AD5</f>
        <v>0.97449751458828615</v>
      </c>
      <c r="H26" s="9">
        <f>Czech!E6/Czech!AD6</f>
        <v>0.96182253198793299</v>
      </c>
      <c r="I26" s="9">
        <f>Czech!E7/Czech!AD7</f>
        <v>0.98448789853974028</v>
      </c>
      <c r="J26" s="9">
        <f>Czech!E8/Czech!AD8</f>
        <v>0.97337377822716553</v>
      </c>
      <c r="K26" s="9">
        <f>Czech!E9/Czech!AD9</f>
        <v>0.96499926365912325</v>
      </c>
      <c r="L26" s="9">
        <f>Czech!E10/Czech!AD10</f>
        <v>0.98159761488639874</v>
      </c>
      <c r="M26" s="9">
        <f>Czech!E11/Czech!AD11</f>
        <v>0.97872114619262407</v>
      </c>
      <c r="N26" s="9">
        <f>Czech!E12/Czech!AD12</f>
        <v>1.004844849463606</v>
      </c>
      <c r="O26" s="9">
        <f>Czech!E13/Czech!AD13</f>
        <v>1.0083777608530085</v>
      </c>
      <c r="P26" s="9">
        <f>Czech!D2/Czech!AD2</f>
        <v>0.9154967170234346</v>
      </c>
      <c r="Q26" s="9">
        <f>Czech!D3/Czech!AD3</f>
        <v>0.90193782565423575</v>
      </c>
      <c r="R26" s="9">
        <f>Czech!D4/Czech!AD4</f>
        <v>0.90340970205442617</v>
      </c>
      <c r="S26" s="9">
        <f>Czech!D5/Czech!AD5</f>
        <v>0.87497298465528417</v>
      </c>
      <c r="T26" s="9">
        <f>Czech!D6/Czech!AD6</f>
        <v>0.92666181212940812</v>
      </c>
      <c r="U26" s="9">
        <f>Czech!D7/Czech!AD7</f>
        <v>0.93264615229144565</v>
      </c>
      <c r="V26" s="9">
        <f>Czech!D8/Czech!AD8</f>
        <v>0.88400982233135927</v>
      </c>
      <c r="W26" s="9">
        <f>Czech!D9/Czech!AD9</f>
        <v>0.87820921898777671</v>
      </c>
      <c r="X26" s="9">
        <f>Czech!D10/Czech!AD10</f>
        <v>0.90079161097974714</v>
      </c>
      <c r="Y26" s="9">
        <f>Czech!D11/Czech!AD11</f>
        <v>0.88564605996285484</v>
      </c>
      <c r="Z26" s="9">
        <f>Czech!D12/Czech!AD12</f>
        <v>0.87830199561656475</v>
      </c>
      <c r="AA26" s="9">
        <f>Czech!D13/Czech!AD13</f>
        <v>0.88370730564180677</v>
      </c>
      <c r="AB26" s="9">
        <f>Czech!C2/Czech!AD2</f>
        <v>0.81150910158543743</v>
      </c>
      <c r="AC26" s="9">
        <f>Czech!C3/Czech!AD3</f>
        <v>0.78250687898834959</v>
      </c>
      <c r="AD26" s="9">
        <f>Czech!C4/Czech!AD4</f>
        <v>0.83112832096375178</v>
      </c>
      <c r="AE26" s="9"/>
      <c r="AF26" s="9"/>
      <c r="AH26" s="9">
        <f t="shared" si="0"/>
        <v>0.99132535982627568</v>
      </c>
      <c r="AI26" s="9">
        <f t="shared" si="1"/>
        <v>0.89714926727736211</v>
      </c>
      <c r="AJ26" s="9">
        <f t="shared" si="2"/>
        <v>-9.417609254891357E-2</v>
      </c>
      <c r="AK26" s="9">
        <f t="shared" si="6"/>
        <v>0.80838143384584626</v>
      </c>
      <c r="AL26" s="9">
        <f t="shared" si="4"/>
        <v>-8.8767833431515841E-2</v>
      </c>
    </row>
    <row r="27" spans="2:38" x14ac:dyDescent="0.25">
      <c r="B27" s="3" t="s">
        <v>102</v>
      </c>
      <c r="D27" s="9">
        <f>Slovakia!E2/Slovakia!AD2</f>
        <v>0.97370068879148408</v>
      </c>
      <c r="E27" s="9">
        <f>Slovakia!E3/Slovakia!AD3</f>
        <v>1.0276578363869764</v>
      </c>
      <c r="F27" s="9">
        <f>Slovakia!E4/Slovakia!AD4</f>
        <v>1.0358676975945018</v>
      </c>
      <c r="G27" s="9">
        <f>Slovakia!E5/Slovakia!AD5</f>
        <v>0.99537852112676062</v>
      </c>
      <c r="H27" s="9">
        <f>Slovakia!E6/Slovakia!AD6</f>
        <v>1.0062138418684379</v>
      </c>
      <c r="I27" s="9">
        <f>Slovakia!E7/Slovakia!AD7</f>
        <v>1.0400837257980116</v>
      </c>
      <c r="J27" s="9">
        <f>Slovakia!E8/Slovakia!AD8</f>
        <v>0.93683716564992958</v>
      </c>
      <c r="K27" s="9">
        <f>Slovakia!E9/Slovakia!AD9</f>
        <v>0.95724216741262735</v>
      </c>
      <c r="L27" s="9">
        <f>Slovakia!E10/Slovakia!AD10</f>
        <v>0.95629268292682923</v>
      </c>
      <c r="M27" s="9">
        <f>Slovakia!E11/Slovakia!AD11</f>
        <v>0.97453487163496522</v>
      </c>
      <c r="N27" s="9">
        <f>Slovakia!E12/Slovakia!AD12</f>
        <v>0.95550823713997535</v>
      </c>
      <c r="O27" s="9">
        <f>Slovakia!E13/Slovakia!AD13</f>
        <v>1.0108374384236454</v>
      </c>
      <c r="P27" s="9">
        <f>Slovakia!D2/Slovakia!AD2</f>
        <v>0.91797119599248589</v>
      </c>
      <c r="Q27" s="9">
        <f>Slovakia!D3/Slovakia!AD3</f>
        <v>0.9380324425253822</v>
      </c>
      <c r="R27" s="9">
        <f>Slovakia!D4/Slovakia!AD4</f>
        <v>0.94329896907216493</v>
      </c>
      <c r="S27" s="9">
        <f>Slovakia!D5/Slovakia!AD5</f>
        <v>0.92165492957746475</v>
      </c>
      <c r="T27" s="9">
        <f>Slovakia!D6/Slovakia!AD6</f>
        <v>0.9888579387186629</v>
      </c>
      <c r="U27" s="9">
        <f>Slovakia!D7/Slovakia!AD7</f>
        <v>0.96514913657770796</v>
      </c>
      <c r="V27" s="9">
        <f>Slovakia!D8/Slovakia!AD8</f>
        <v>0.90267480056311589</v>
      </c>
      <c r="W27" s="9">
        <f>Slovakia!D9/Slovakia!AD9</f>
        <v>0.8896295590896105</v>
      </c>
      <c r="X27" s="9">
        <f>Slovakia!D10/Slovakia!AD10</f>
        <v>0.93970731707317068</v>
      </c>
      <c r="Y27" s="9">
        <f>Slovakia!D11/Slovakia!AD11</f>
        <v>0.8905519176800748</v>
      </c>
      <c r="Z27" s="9">
        <f>Slovakia!D12/Slovakia!AD12</f>
        <v>0.87280062759161714</v>
      </c>
      <c r="AA27" s="9">
        <f>Slovakia!D13/Slovakia!AD13</f>
        <v>0.86940339354132457</v>
      </c>
      <c r="AB27" s="9">
        <f>Slovakia!C2/Slovakia!AD2</f>
        <v>0.82926320183677726</v>
      </c>
      <c r="AC27" s="9">
        <f>Slovakia!C3/Slovakia!AD3</f>
        <v>0.87711518263507993</v>
      </c>
      <c r="AD27" s="9">
        <f>Slovakia!C4/Slovakia!AD4</f>
        <v>0.89347079037800692</v>
      </c>
      <c r="AE27" s="9"/>
      <c r="AF27" s="9"/>
      <c r="AH27" s="9">
        <f t="shared" si="0"/>
        <v>0.98917957289617886</v>
      </c>
      <c r="AI27" s="9">
        <f t="shared" si="1"/>
        <v>0.91997768566689853</v>
      </c>
      <c r="AJ27" s="9">
        <f t="shared" si="2"/>
        <v>-6.9201887229280334E-2</v>
      </c>
      <c r="AK27" s="9">
        <f t="shared" si="6"/>
        <v>0.86661639161662141</v>
      </c>
      <c r="AL27" s="9">
        <f t="shared" si="4"/>
        <v>-5.3361294050277119E-2</v>
      </c>
    </row>
    <row r="28" spans="2:38" x14ac:dyDescent="0.25">
      <c r="B28" s="3" t="s">
        <v>76</v>
      </c>
      <c r="D28" s="9">
        <f>Hungary!E2/Hungary!AD2</f>
        <v>0.93946948091339066</v>
      </c>
      <c r="E28" s="9">
        <f>Hungary!E3/Hungary!AD3</f>
        <v>1.0336493688114321</v>
      </c>
      <c r="F28" s="9">
        <f>Hungary!E4/Hungary!AD4</f>
        <v>1.0944380977594381</v>
      </c>
      <c r="G28" s="9">
        <f>Hungary!E5/Hungary!AD5</f>
        <v>1.0174019122870188</v>
      </c>
      <c r="H28" s="9">
        <f>Hungary!E6/Hungary!AD6</f>
        <v>0.98876610721843405</v>
      </c>
      <c r="I28" s="9">
        <f>Hungary!E7/Hungary!AD7</f>
        <v>1.0212083790031714</v>
      </c>
      <c r="J28" s="9">
        <f>Hungary!E8/Hungary!AD8</f>
        <v>0.99362655057060323</v>
      </c>
      <c r="K28" s="9">
        <f>Hungary!E9/Hungary!AD9</f>
        <v>1.0333023255813953</v>
      </c>
      <c r="L28" s="9">
        <f>Hungary!E10/Hungary!AD10</f>
        <v>1.0730185088312481</v>
      </c>
      <c r="M28" s="9">
        <f>Hungary!E11/Hungary!AD11</f>
        <v>1.0584825106110229</v>
      </c>
      <c r="N28" s="9">
        <f>Hungary!E12/Hungary!AD12</f>
        <v>1.0888778443233964</v>
      </c>
      <c r="O28" s="9">
        <f>Hungary!E13/Hungary!AD13</f>
        <v>1.0001961290765355</v>
      </c>
      <c r="P28" s="9">
        <f>Hungary!D2/Hungary!AD2</f>
        <v>0.84506263478951305</v>
      </c>
      <c r="Q28" s="9">
        <f>Hungary!D3/Hungary!AD3</f>
        <v>0.87844329557097711</v>
      </c>
      <c r="R28" s="9">
        <f>Hungary!D4/Hungary!AD4</f>
        <v>0.98048662531428821</v>
      </c>
      <c r="S28" s="9">
        <f>Hungary!D5/Hungary!AD5</f>
        <v>0.94647098341499825</v>
      </c>
      <c r="T28" s="9">
        <f>Hungary!D6/Hungary!AD6</f>
        <v>1.05505365269535</v>
      </c>
      <c r="U28" s="9">
        <f>Hungary!D7/Hungary!AD7</f>
        <v>1.0780744244540084</v>
      </c>
      <c r="V28" s="9">
        <f>Hungary!D8/Hungary!AD8</f>
        <v>0.99926670128036388</v>
      </c>
      <c r="W28" s="9">
        <f>Hungary!D9/Hungary!AD9</f>
        <v>1.0076279069767442</v>
      </c>
      <c r="X28" s="9">
        <f>Hungary!D10/Hungary!AD10</f>
        <v>0.96428762345460162</v>
      </c>
      <c r="Y28" s="9">
        <f>Hungary!D11/Hungary!AD11</f>
        <v>0.95566792449818827</v>
      </c>
      <c r="Z28" s="9">
        <f>Hungary!D12/Hungary!AD12</f>
        <v>1.003890914822025</v>
      </c>
      <c r="AA28" s="9">
        <f>Hungary!D13/Hungary!AD13</f>
        <v>1.0048342453324823</v>
      </c>
      <c r="AB28" s="9">
        <f>Hungary!C2/Hungary!AD2</f>
        <v>0.96297538035424779</v>
      </c>
      <c r="AC28" s="9">
        <f>Hungary!C3/Hungary!AD3</f>
        <v>0.94739171844173686</v>
      </c>
      <c r="AD28" s="9">
        <f>Hungary!C4/Hungary!AD4</f>
        <v>0.99742535770478347</v>
      </c>
      <c r="AE28" s="9">
        <f>Hungary!C5/Hungary!AD5</f>
        <v>0.9213768102148765</v>
      </c>
      <c r="AF28" s="9"/>
      <c r="AH28" s="9">
        <f t="shared" si="0"/>
        <v>1.0285364345822574</v>
      </c>
      <c r="AI28" s="9">
        <f t="shared" si="1"/>
        <v>0.97659724438362838</v>
      </c>
      <c r="AJ28" s="9">
        <f t="shared" si="2"/>
        <v>-5.1939190198629026E-2</v>
      </c>
      <c r="AK28" s="9">
        <f t="shared" si="6"/>
        <v>0.95729231667891113</v>
      </c>
      <c r="AL28" s="9">
        <f t="shared" si="4"/>
        <v>-1.9304927704717256E-2</v>
      </c>
    </row>
    <row r="29" spans="2:38" x14ac:dyDescent="0.25">
      <c r="B29" s="3" t="s">
        <v>58</v>
      </c>
    </row>
    <row r="30" spans="2:38" x14ac:dyDescent="0.25">
      <c r="B30" s="3"/>
      <c r="AI30" s="9">
        <f>CORREL(AH3:AH28,AI3:AI28)</f>
        <v>0.73930431364256621</v>
      </c>
      <c r="AJ30" s="9"/>
      <c r="AK30" s="9">
        <f>CORREL(AI3:AI28,AK3:AK28)</f>
        <v>0.95018553559804753</v>
      </c>
    </row>
    <row r="31" spans="2:38" x14ac:dyDescent="0.25">
      <c r="D31" t="s">
        <v>8</v>
      </c>
      <c r="E31" t="s">
        <v>9</v>
      </c>
      <c r="F31" t="s">
        <v>10</v>
      </c>
      <c r="G31" t="s">
        <v>11</v>
      </c>
      <c r="H31" t="s">
        <v>12</v>
      </c>
      <c r="I31" t="s">
        <v>13</v>
      </c>
      <c r="J31" t="s">
        <v>14</v>
      </c>
      <c r="K31" t="s">
        <v>15</v>
      </c>
      <c r="L31" t="s">
        <v>16</v>
      </c>
      <c r="M31" t="s">
        <v>17</v>
      </c>
      <c r="N31" t="s">
        <v>18</v>
      </c>
      <c r="O31" t="s">
        <v>19</v>
      </c>
      <c r="P31" t="s">
        <v>8</v>
      </c>
      <c r="Q31" t="s">
        <v>9</v>
      </c>
      <c r="R31" t="s">
        <v>10</v>
      </c>
      <c r="S31" t="s">
        <v>11</v>
      </c>
      <c r="T31" t="s">
        <v>12</v>
      </c>
      <c r="U31" t="s">
        <v>13</v>
      </c>
      <c r="V31" t="s">
        <v>14</v>
      </c>
      <c r="W31" t="s">
        <v>15</v>
      </c>
      <c r="X31" t="s">
        <v>16</v>
      </c>
      <c r="Y31" t="s">
        <v>17</v>
      </c>
      <c r="Z31" t="s">
        <v>18</v>
      </c>
      <c r="AA31" t="s">
        <v>19</v>
      </c>
      <c r="AB31" t="s">
        <v>8</v>
      </c>
      <c r="AC31" t="s">
        <v>9</v>
      </c>
      <c r="AD31" t="s">
        <v>10</v>
      </c>
      <c r="AE31" t="s">
        <v>11</v>
      </c>
      <c r="AK31" s="9">
        <f>CORREL(AH3:AH28,AK3:AK28)</f>
        <v>0.67165694273766585</v>
      </c>
    </row>
    <row r="32" spans="2:38" x14ac:dyDescent="0.25">
      <c r="B32" t="s">
        <v>87</v>
      </c>
      <c r="D32" s="9">
        <f>MIN(D3:D28)</f>
        <v>0.74815905743740796</v>
      </c>
      <c r="E32" s="9">
        <f>MIN(E3:E28)</f>
        <v>0.83466860888565186</v>
      </c>
      <c r="F32" s="9">
        <f>MIN(F3:F28)</f>
        <v>0.85479333477602248</v>
      </c>
      <c r="G32" s="9">
        <f>MIN(G3:G28)</f>
        <v>0.85204879574601189</v>
      </c>
      <c r="H32" s="9">
        <f>MIN(H3:H28)</f>
        <v>0.87480190174326466</v>
      </c>
      <c r="I32" s="9">
        <f>MIN(I3:I28)</f>
        <v>0.86716171617161719</v>
      </c>
      <c r="J32" s="9">
        <f>MIN(J3:J28)</f>
        <v>0.77918424753867788</v>
      </c>
      <c r="K32" s="9">
        <f>MIN(K3:K28)</f>
        <v>0.83063328424153171</v>
      </c>
      <c r="L32" s="9">
        <f>MIN(L3:L28)</f>
        <v>0.84031256261270282</v>
      </c>
      <c r="M32" s="9">
        <f>MIN(M3:M28)</f>
        <v>0.78235294117647058</v>
      </c>
      <c r="N32" s="9">
        <f>MIN(N3:N28)</f>
        <v>0.85572139303482586</v>
      </c>
      <c r="O32" s="9">
        <f>MIN(O3:O28)</f>
        <v>0.69480185280494078</v>
      </c>
      <c r="P32" s="9">
        <f t="shared" ref="P32:AA32" si="7">MIN(P3:P28)</f>
        <v>0.64503652771809195</v>
      </c>
      <c r="Q32" s="9">
        <f t="shared" si="7"/>
        <v>0.74729652817302217</v>
      </c>
      <c r="R32" s="9">
        <f t="shared" si="7"/>
        <v>0.78294741397965806</v>
      </c>
      <c r="S32" s="9">
        <f t="shared" si="7"/>
        <v>0.70026458359581711</v>
      </c>
      <c r="T32" s="9">
        <f t="shared" si="7"/>
        <v>0.80538964531378265</v>
      </c>
      <c r="U32" s="9">
        <f t="shared" si="7"/>
        <v>0.79330389581353755</v>
      </c>
      <c r="V32" s="9">
        <f t="shared" si="7"/>
        <v>0.7426160337552743</v>
      </c>
      <c r="W32" s="9">
        <f t="shared" si="7"/>
        <v>0.80489938757655288</v>
      </c>
      <c r="X32" s="9">
        <f t="shared" si="7"/>
        <v>0.76617912242035668</v>
      </c>
      <c r="Y32" s="9">
        <f t="shared" si="7"/>
        <v>0.71764705882352942</v>
      </c>
      <c r="Z32" s="9">
        <f t="shared" si="7"/>
        <v>0.74532871972318337</v>
      </c>
      <c r="AA32" s="9">
        <f t="shared" si="7"/>
        <v>0.74161869285472404</v>
      </c>
      <c r="AB32" s="9">
        <f t="shared" ref="AB32:AE32" si="8">MIN(AB3:AB28)</f>
        <v>0.65878813923506663</v>
      </c>
      <c r="AC32" s="9">
        <f t="shared" si="8"/>
        <v>0.70779896013864818</v>
      </c>
      <c r="AD32" s="9">
        <f t="shared" si="8"/>
        <v>0.73077834379812823</v>
      </c>
      <c r="AE32" s="9">
        <f t="shared" si="8"/>
        <v>0.64833956454805364</v>
      </c>
      <c r="AF32" s="9"/>
    </row>
    <row r="33" spans="2:32" x14ac:dyDescent="0.25">
      <c r="B33" t="s">
        <v>88</v>
      </c>
      <c r="D33" s="9">
        <f>PERCENTILE(D3:D28,0.1)</f>
        <v>0.79676491697416307</v>
      </c>
      <c r="E33" s="9">
        <f>PERCENTILE(E3:E28,0.1)</f>
        <v>0.89386268347506781</v>
      </c>
      <c r="F33" s="9">
        <f>PERCENTILE(F3:F28,0.1)</f>
        <v>0.95488579464290124</v>
      </c>
      <c r="G33" s="9">
        <f>PERCENTILE(G3:G28,0.1)</f>
        <v>0.90180483509269183</v>
      </c>
      <c r="H33" s="9">
        <f>PERCENTILE(H3:H28,0.1)</f>
        <v>0.90074938558407969</v>
      </c>
      <c r="I33" s="9">
        <f>PERCENTILE(I3:I28,0.1)</f>
        <v>0.89468595519750738</v>
      </c>
      <c r="J33" s="9">
        <f>PERCENTILE(J3:J28,0.1)</f>
        <v>0.88231934184021743</v>
      </c>
      <c r="K33" s="9">
        <f>PERCENTILE(K3:K28,0.1)</f>
        <v>0.9116520400065149</v>
      </c>
      <c r="L33" s="9">
        <f>PERCENTILE(L3:L28,0.1)</f>
        <v>0.92442918151231079</v>
      </c>
      <c r="M33" s="9">
        <f>PERCENTILE(M3:M28,0.1)</f>
        <v>0.89413779171323748</v>
      </c>
      <c r="N33" s="9">
        <f>PERCENTILE(N3:N28,0.1)</f>
        <v>0.93684201556042868</v>
      </c>
      <c r="O33" s="9">
        <f>PERCENTILE(O3:O28,0.1)</f>
        <v>0.92267830470144963</v>
      </c>
      <c r="P33" s="9">
        <f t="shared" ref="P33:AA33" si="9">PERCENTILE(P3:P28,0.1)</f>
        <v>0.79948410615382737</v>
      </c>
      <c r="Q33" s="9">
        <f t="shared" si="9"/>
        <v>0.83118688449340672</v>
      </c>
      <c r="R33" s="9">
        <f t="shared" si="9"/>
        <v>0.85691179821397601</v>
      </c>
      <c r="S33" s="9">
        <f t="shared" si="9"/>
        <v>0.79039749666454739</v>
      </c>
      <c r="T33" s="9">
        <f t="shared" si="9"/>
        <v>0.85690111875838415</v>
      </c>
      <c r="U33" s="9">
        <f t="shared" si="9"/>
        <v>0.85627295123878588</v>
      </c>
      <c r="V33" s="9">
        <f t="shared" si="9"/>
        <v>0.76975273363867869</v>
      </c>
      <c r="W33" s="9">
        <f t="shared" si="9"/>
        <v>0.85268163842321942</v>
      </c>
      <c r="X33" s="9">
        <f t="shared" si="9"/>
        <v>0.83447152515556122</v>
      </c>
      <c r="Y33" s="9">
        <f t="shared" si="9"/>
        <v>0.80768136254417489</v>
      </c>
      <c r="Z33" s="9">
        <f t="shared" si="9"/>
        <v>0.79407177621629088</v>
      </c>
      <c r="AA33" s="9">
        <f t="shared" si="9"/>
        <v>0.79102822689374741</v>
      </c>
      <c r="AB33" s="9">
        <f t="shared" ref="AB33:AE33" si="10">PERCENTILE(AB3:AB28,0.1)</f>
        <v>0.75442179915459695</v>
      </c>
      <c r="AC33" s="9">
        <f t="shared" si="10"/>
        <v>0.74362456502387309</v>
      </c>
      <c r="AD33" s="9">
        <f t="shared" si="10"/>
        <v>0.79421811446495227</v>
      </c>
      <c r="AE33" s="9">
        <f t="shared" si="10"/>
        <v>0.67628608951055991</v>
      </c>
      <c r="AF33" s="9"/>
    </row>
    <row r="34" spans="2:32" x14ac:dyDescent="0.25">
      <c r="B34" t="s">
        <v>89</v>
      </c>
      <c r="D34" s="9">
        <f>PERCENTILE(D3:D28,0.25)</f>
        <v>0.85711355381589871</v>
      </c>
      <c r="E34" s="9">
        <f>PERCENTILE(E3:E28,0.25)</f>
        <v>0.92100706068306559</v>
      </c>
      <c r="F34" s="9">
        <f>PERCENTILE(F3:F28,0.25)</f>
        <v>0.97618034694463207</v>
      </c>
      <c r="G34" s="9">
        <f>PERCENTILE(G3:G28,0.25)</f>
        <v>0.94003643999632081</v>
      </c>
      <c r="H34" s="9">
        <f>PERCENTILE(H3:H28,0.25)</f>
        <v>0.91169485362084668</v>
      </c>
      <c r="I34" s="9">
        <f>PERCENTILE(I3:I28,0.25)</f>
        <v>0.93226754455597027</v>
      </c>
      <c r="J34" s="9">
        <f>PERCENTILE(J3:J28,0.25)</f>
        <v>0.93670160732855878</v>
      </c>
      <c r="K34" s="9">
        <f>PERCENTILE(K3:K28,0.25)</f>
        <v>0.95075826969025645</v>
      </c>
      <c r="L34" s="9">
        <f>PERCENTILE(L3:L28,0.25)</f>
        <v>0.96780338676968358</v>
      </c>
      <c r="M34" s="9">
        <f>PERCENTILE(M3:M28,0.25)</f>
        <v>0.9335926735204354</v>
      </c>
      <c r="N34" s="9">
        <f>PERCENTILE(N3:N28,0.25)</f>
        <v>0.95878144318810621</v>
      </c>
      <c r="O34" s="9">
        <f>PERCENTILE(O3:O28,0.25)</f>
        <v>0.95972222222222225</v>
      </c>
      <c r="P34" s="9">
        <f t="shared" ref="P34:AA34" si="11">PERCENTILE(P3:P28,0.25)</f>
        <v>0.87032987064675382</v>
      </c>
      <c r="Q34" s="9">
        <f t="shared" si="11"/>
        <v>0.87576333689101116</v>
      </c>
      <c r="R34" s="9">
        <f t="shared" si="11"/>
        <v>0.89101129903666021</v>
      </c>
      <c r="S34" s="9">
        <f t="shared" si="11"/>
        <v>0.85771276411598552</v>
      </c>
      <c r="T34" s="9">
        <f t="shared" si="11"/>
        <v>0.88151602923783734</v>
      </c>
      <c r="U34" s="9">
        <f t="shared" si="11"/>
        <v>0.89536150617389598</v>
      </c>
      <c r="V34" s="9">
        <f t="shared" si="11"/>
        <v>0.87472493488172343</v>
      </c>
      <c r="W34" s="9">
        <f t="shared" si="11"/>
        <v>0.88845694830273592</v>
      </c>
      <c r="X34" s="9">
        <f t="shared" si="11"/>
        <v>0.89276490798805608</v>
      </c>
      <c r="Y34" s="9">
        <f t="shared" si="11"/>
        <v>0.86831897513074652</v>
      </c>
      <c r="Z34" s="9">
        <f t="shared" si="11"/>
        <v>0.85880521293252909</v>
      </c>
      <c r="AA34" s="9">
        <f t="shared" si="11"/>
        <v>0.86940339354132457</v>
      </c>
      <c r="AB34" s="9">
        <f t="shared" ref="AB34:AE34" si="12">PERCENTILE(AB3:AB28,0.25)</f>
        <v>0.82038615171110729</v>
      </c>
      <c r="AC34" s="9">
        <f t="shared" si="12"/>
        <v>0.82420363106505601</v>
      </c>
      <c r="AD34" s="9">
        <f t="shared" si="12"/>
        <v>0.8490682618766463</v>
      </c>
      <c r="AE34" s="9">
        <f t="shared" si="12"/>
        <v>0.77128079087045764</v>
      </c>
      <c r="AF34" s="9"/>
    </row>
    <row r="35" spans="2:32" x14ac:dyDescent="0.25">
      <c r="B35" t="s">
        <v>7</v>
      </c>
      <c r="D35" s="9">
        <f>MEDIAN(D3:D28)</f>
        <v>0.93554794031552035</v>
      </c>
      <c r="E35" s="9">
        <f>MEDIAN(E3:E28)</f>
        <v>0.9922344710393376</v>
      </c>
      <c r="F35" s="9">
        <f>MEDIAN(F3:F28)</f>
        <v>1.022291988966767</v>
      </c>
      <c r="G35" s="9">
        <f>MEDIAN(G3:G28)</f>
        <v>0.98119618535272579</v>
      </c>
      <c r="H35" s="9">
        <f>MEDIAN(H3:H28)</f>
        <v>0.95430101823762692</v>
      </c>
      <c r="I35" s="9">
        <f>MEDIAN(I3:I28)</f>
        <v>0.98850731129806046</v>
      </c>
      <c r="J35" s="9">
        <f>MEDIAN(J3:J28)</f>
        <v>0.97767305465421406</v>
      </c>
      <c r="K35" s="9">
        <f>MEDIAN(K3:K28)</f>
        <v>0.98684090371999988</v>
      </c>
      <c r="L35" s="9">
        <f>MEDIAN(L3:L28)</f>
        <v>0.9956111586108839</v>
      </c>
      <c r="M35" s="9">
        <f>MEDIAN(M3:M28)</f>
        <v>0.98751472511668603</v>
      </c>
      <c r="N35" s="9">
        <f>MEDIAN(N3:N28)</f>
        <v>1.0025402103619561</v>
      </c>
      <c r="O35" s="9">
        <f>MEDIAN(O3:O28)</f>
        <v>1.0001961290765355</v>
      </c>
      <c r="P35" s="9">
        <f t="shared" ref="P35:AA35" si="13">MEDIAN(P3:P28)</f>
        <v>0.90905113125799009</v>
      </c>
      <c r="Q35" s="9">
        <f t="shared" si="13"/>
        <v>0.92119419044664574</v>
      </c>
      <c r="R35" s="9">
        <f t="shared" si="13"/>
        <v>0.93045128211300054</v>
      </c>
      <c r="S35" s="9">
        <f t="shared" si="13"/>
        <v>0.90320077443338376</v>
      </c>
      <c r="T35" s="9">
        <f t="shared" si="13"/>
        <v>0.9156712091650232</v>
      </c>
      <c r="U35" s="9">
        <f t="shared" si="13"/>
        <v>0.93981259525792993</v>
      </c>
      <c r="V35" s="9">
        <f t="shared" si="13"/>
        <v>0.90680656238333479</v>
      </c>
      <c r="W35" s="9">
        <f t="shared" si="13"/>
        <v>0.93784285104615994</v>
      </c>
      <c r="X35" s="9">
        <f t="shared" si="13"/>
        <v>0.92458097080675306</v>
      </c>
      <c r="Y35" s="9">
        <f t="shared" si="13"/>
        <v>0.90875544045062862</v>
      </c>
      <c r="Z35" s="9">
        <f t="shared" si="13"/>
        <v>0.91636219440562705</v>
      </c>
      <c r="AA35" s="9">
        <f t="shared" si="13"/>
        <v>0.93431625506819016</v>
      </c>
      <c r="AB35" s="9">
        <f t="shared" ref="AB35:AE35" si="14">MEDIAN(AB3:AB28)</f>
        <v>0.87111606520830431</v>
      </c>
      <c r="AC35" s="9">
        <f t="shared" si="14"/>
        <v>0.88792650918635174</v>
      </c>
      <c r="AD35" s="9">
        <f t="shared" si="14"/>
        <v>0.89020501138952168</v>
      </c>
      <c r="AE35" s="9">
        <f t="shared" si="14"/>
        <v>0.85181501921463254</v>
      </c>
      <c r="AF35" s="9"/>
    </row>
    <row r="36" spans="2:32" x14ac:dyDescent="0.25">
      <c r="B36" t="s">
        <v>90</v>
      </c>
      <c r="D36" s="9">
        <f>PERCENTILE(D3:D28,0.75)</f>
        <v>0.98729958786089633</v>
      </c>
      <c r="E36" s="9">
        <f>PERCENTILE(E3:E28,0.75)</f>
        <v>1.0296029480821614</v>
      </c>
      <c r="F36" s="9">
        <f>PERCENTILE(F3:F28,0.75)</f>
        <v>1.059872431492124</v>
      </c>
      <c r="G36" s="9">
        <f>PERCENTILE(G3:G28,0.75)</f>
        <v>1.0228231744520286</v>
      </c>
      <c r="H36" s="9">
        <f>PERCENTILE(H3:H28,0.75)</f>
        <v>0.99475893000752769</v>
      </c>
      <c r="I36" s="9">
        <f>PERCENTILE(I3:I28,0.75)</f>
        <v>1.0185421593629154</v>
      </c>
      <c r="J36" s="9">
        <f>PERCENTILE(J3:J28,0.75)</f>
        <v>1.009642542990542</v>
      </c>
      <c r="K36" s="9">
        <f>PERCENTILE(K3:K28,0.75)</f>
        <v>1.0337456896266219</v>
      </c>
      <c r="L36" s="9">
        <f>PERCENTILE(L3:L28,0.75)</f>
        <v>1.0456184098420895</v>
      </c>
      <c r="M36" s="9">
        <f>PERCENTILE(M3:M28,0.75)</f>
        <v>1.0279267576668398</v>
      </c>
      <c r="N36" s="9">
        <f>PERCENTILE(N3:N28,0.75)</f>
        <v>1.0415266296430481</v>
      </c>
      <c r="O36" s="9">
        <f>PERCENTILE(O3:O28,0.75)</f>
        <v>1.024652494191717</v>
      </c>
      <c r="P36" s="9">
        <f t="shared" ref="P36:AA36" si="15">PERCENTILE(P3:P28,0.75)</f>
        <v>0.95376917551310325</v>
      </c>
      <c r="Q36" s="9">
        <f t="shared" si="15"/>
        <v>0.96990297770691369</v>
      </c>
      <c r="R36" s="9">
        <f t="shared" si="15"/>
        <v>0.97553465845461607</v>
      </c>
      <c r="S36" s="9">
        <f t="shared" si="15"/>
        <v>0.92836506023276211</v>
      </c>
      <c r="T36" s="9">
        <f t="shared" si="15"/>
        <v>0.96946779748556522</v>
      </c>
      <c r="U36" s="9">
        <f t="shared" si="15"/>
        <v>0.9761578355722611</v>
      </c>
      <c r="V36" s="9">
        <f t="shared" si="15"/>
        <v>0.95155132569437795</v>
      </c>
      <c r="W36" s="9">
        <f t="shared" si="15"/>
        <v>0.95554241996551448</v>
      </c>
      <c r="X36" s="9">
        <f t="shared" si="15"/>
        <v>0.95947192275503157</v>
      </c>
      <c r="Y36" s="9">
        <f t="shared" si="15"/>
        <v>0.95411938413921293</v>
      </c>
      <c r="Z36" s="9">
        <f t="shared" si="15"/>
        <v>0.95613327358351952</v>
      </c>
      <c r="AA36" s="9">
        <f t="shared" si="15"/>
        <v>0.95311111111111113</v>
      </c>
      <c r="AB36" s="9">
        <f t="shared" ref="AB36:AE36" si="16">PERCENTILE(AB3:AB28,0.75)</f>
        <v>0.91729164359607251</v>
      </c>
      <c r="AC36" s="9">
        <f t="shared" si="16"/>
        <v>0.94154330907228834</v>
      </c>
      <c r="AD36" s="9">
        <f t="shared" si="16"/>
        <v>0.94682613413590189</v>
      </c>
      <c r="AE36" s="9">
        <f t="shared" si="16"/>
        <v>0.91320858763667168</v>
      </c>
      <c r="AF36" s="9"/>
    </row>
    <row r="37" spans="2:32" x14ac:dyDescent="0.25">
      <c r="B37" t="s">
        <v>91</v>
      </c>
      <c r="D37" s="9">
        <f>PERCENTILE(D3:D28,0.9)</f>
        <v>1.0059651834117216</v>
      </c>
      <c r="E37" s="9">
        <f>PERCENTILE(E3:E28,0.9)</f>
        <v>1.042476302494473</v>
      </c>
      <c r="F37" s="9">
        <f>PERCENTILE(F3:F28,0.9)</f>
        <v>1.0955487834154742</v>
      </c>
      <c r="G37" s="9">
        <f>PERCENTILE(G3:G28,0.9)</f>
        <v>1.0344771009641254</v>
      </c>
      <c r="H37" s="9">
        <f>PERCENTILE(H3:H28,0.9)</f>
        <v>1.0208432503696598</v>
      </c>
      <c r="I37" s="9">
        <f>PERCENTILE(I3:I28,0.9)</f>
        <v>1.0331766260714403</v>
      </c>
      <c r="J37" s="9">
        <f>PERCENTILE(J3:J28,0.9)</f>
        <v>1.02989258281342</v>
      </c>
      <c r="K37" s="9">
        <f>PERCENTILE(K3:K28,0.9)</f>
        <v>1.0404982246932819</v>
      </c>
      <c r="L37" s="9">
        <f>PERCENTILE(L3:L28,0.9)</f>
        <v>1.0708519241102996</v>
      </c>
      <c r="M37" s="9">
        <f>PERCENTILE(M3:M28,0.9)</f>
        <v>1.0650452045589232</v>
      </c>
      <c r="N37" s="9">
        <f>PERCENTILE(N3:N28,0.9)</f>
        <v>1.0689852199546557</v>
      </c>
      <c r="O37" s="9">
        <f>PERCENTILE(O3:O28,0.9)</f>
        <v>1.0404966880330735</v>
      </c>
      <c r="P37" s="9">
        <f t="shared" ref="P37:AA37" si="17">PERCENTILE(P3:P28,0.9)</f>
        <v>0.97895438624739994</v>
      </c>
      <c r="Q37" s="9">
        <f t="shared" si="17"/>
        <v>0.98960507552338417</v>
      </c>
      <c r="R37" s="9">
        <f t="shared" si="17"/>
        <v>0.99976554921687844</v>
      </c>
      <c r="S37" s="9">
        <f t="shared" si="17"/>
        <v>0.96390807746708895</v>
      </c>
      <c r="T37" s="9">
        <f t="shared" si="17"/>
        <v>0.98624141504641349</v>
      </c>
      <c r="U37" s="9">
        <f t="shared" si="17"/>
        <v>0.99997982955117415</v>
      </c>
      <c r="V37" s="9">
        <f t="shared" si="17"/>
        <v>0.96686963384811841</v>
      </c>
      <c r="W37" s="9">
        <f t="shared" si="17"/>
        <v>1.0010665210294201</v>
      </c>
      <c r="X37" s="9">
        <f t="shared" si="17"/>
        <v>0.98505611690748118</v>
      </c>
      <c r="Y37" s="9">
        <f t="shared" si="17"/>
        <v>0.97156763020509573</v>
      </c>
      <c r="Z37" s="9">
        <f t="shared" si="17"/>
        <v>0.99177400478730038</v>
      </c>
      <c r="AA37" s="9">
        <f t="shared" si="17"/>
        <v>0.99453615591141298</v>
      </c>
      <c r="AB37" s="9">
        <f t="shared" ref="AB37:AE37" si="18">PERCENTILE(AB3:AB28,0.9)</f>
        <v>0.96231219157308001</v>
      </c>
      <c r="AC37" s="9">
        <f t="shared" si="18"/>
        <v>0.97382734171064589</v>
      </c>
      <c r="AD37" s="9">
        <f t="shared" si="18"/>
        <v>0.99457396973008205</v>
      </c>
      <c r="AE37" s="9">
        <f t="shared" si="18"/>
        <v>0.94199800885577856</v>
      </c>
      <c r="AF37" s="9"/>
    </row>
    <row r="38" spans="2:32" x14ac:dyDescent="0.25">
      <c r="B38" t="s">
        <v>92</v>
      </c>
      <c r="D38" s="9">
        <f>MAX(D3:D28)</f>
        <v>1.0365055036923505</v>
      </c>
      <c r="E38" s="9">
        <f>MAX(E3:E28)</f>
        <v>1.0851714699726291</v>
      </c>
      <c r="F38" s="9">
        <f>MAX(F3:F28)</f>
        <v>1.1207289293849658</v>
      </c>
      <c r="G38" s="9">
        <f>MAX(G3:G28)</f>
        <v>1.0821468505404399</v>
      </c>
      <c r="H38" s="9">
        <f>MAX(H3:H28)</f>
        <v>1.0312021172865302</v>
      </c>
      <c r="I38" s="9">
        <f>MAX(I3:I28)</f>
        <v>1.0919205967884689</v>
      </c>
      <c r="J38" s="9">
        <f>MAX(J3:J28)</f>
        <v>1.0468917557599193</v>
      </c>
      <c r="K38" s="9">
        <f>MAX(K3:K28)</f>
        <v>1.0567340590979781</v>
      </c>
      <c r="L38" s="9">
        <f>MAX(L3:L28)</f>
        <v>1.0920444610965405</v>
      </c>
      <c r="M38" s="9">
        <f>MAX(M3:M28)</f>
        <v>1.0783378512850428</v>
      </c>
      <c r="N38" s="9">
        <f>MAX(N3:N28)</f>
        <v>1.0888778443233964</v>
      </c>
      <c r="O38" s="9">
        <f>MAX(O3:O28)</f>
        <v>1.0812428950359985</v>
      </c>
      <c r="P38" s="9">
        <f t="shared" ref="P38:AA38" si="19">MAX(P3:P28)</f>
        <v>0.99862414008755473</v>
      </c>
      <c r="Q38" s="9">
        <f t="shared" si="19"/>
        <v>1.023506681693769</v>
      </c>
      <c r="R38" s="9">
        <f t="shared" si="19"/>
        <v>1.0191248623210174</v>
      </c>
      <c r="S38" s="9">
        <f t="shared" si="19"/>
        <v>1.0032449209932279</v>
      </c>
      <c r="T38" s="9">
        <f t="shared" si="19"/>
        <v>1.05505365269535</v>
      </c>
      <c r="U38" s="9">
        <f t="shared" si="19"/>
        <v>1.0780744244540084</v>
      </c>
      <c r="V38" s="9">
        <f t="shared" si="19"/>
        <v>0.99926670128036388</v>
      </c>
      <c r="W38" s="9">
        <f t="shared" si="19"/>
        <v>1.0224998320908052</v>
      </c>
      <c r="X38" s="9">
        <f t="shared" si="19"/>
        <v>1.0186477059297021</v>
      </c>
      <c r="Y38" s="9">
        <f t="shared" si="19"/>
        <v>0.99855600632606756</v>
      </c>
      <c r="Z38" s="9">
        <f t="shared" si="19"/>
        <v>1.0083431874917883</v>
      </c>
      <c r="AA38" s="9">
        <f t="shared" si="19"/>
        <v>1.0130518507952357</v>
      </c>
      <c r="AB38" s="9">
        <f t="shared" ref="AB38:AE38" si="20">MAX(AB3:AB28)</f>
        <v>0.99059903102640612</v>
      </c>
      <c r="AC38" s="9">
        <f t="shared" si="20"/>
        <v>0.9787473836741265</v>
      </c>
      <c r="AD38" s="9">
        <f t="shared" si="20"/>
        <v>1.0085961999631063</v>
      </c>
      <c r="AE38" s="9">
        <f t="shared" si="20"/>
        <v>0.95512486023108456</v>
      </c>
      <c r="AF38" s="9"/>
    </row>
  </sheetData>
  <conditionalFormatting sqref="AJ3:AJ28 AL3:AL28">
    <cfRule type="cellIs" dxfId="0" priority="1" operator="greaterThan">
      <formula>0</formula>
    </cfRule>
  </conditionalFormatting>
  <hyperlinks>
    <hyperlink ref="B3" location="Germany!A1" display="data" xr:uid="{4700E7EB-56D6-4909-AA9D-FE2C434FDE04}"/>
    <hyperlink ref="B4" location="France!A1" display="France" xr:uid="{552AEFC8-B5A6-45D8-91AB-3C8FD7129971}"/>
    <hyperlink ref="B5" location="Switzerland!A1" display="Switzerland" xr:uid="{DBA91805-1186-4B1D-9B29-7F27B871128A}"/>
    <hyperlink ref="B6" location="Austria!A1" display="Austria" xr:uid="{B7DD3CEE-5C2C-44BD-9A2A-B1F4358DC899}"/>
    <hyperlink ref="B7" location="EnglandWales!A1" display="England &amp; Wales" xr:uid="{15CEAE1B-A0FC-491D-A09F-964E4432DB80}"/>
    <hyperlink ref="B8" location="NorthernIreland!A1" display="Northern Ireland" xr:uid="{E84B1801-7439-4C7F-B72F-B10B6C0E3265}"/>
    <hyperlink ref="B10" location="Sweden!A1" display="Sweden" xr:uid="{D5D0D91C-D367-4D68-AA56-F0585BC3A8F7}"/>
    <hyperlink ref="B11" location="Portugal!A1" display="Portugal" xr:uid="{69E66453-41F4-48E6-BD64-B1052F22A4A5}"/>
    <hyperlink ref="B12" location="Spain!A1" display="Spain" xr:uid="{99D2FF20-6A8D-42C4-A2AF-526EDEF78DE3}"/>
    <hyperlink ref="B13" location="Netherlands!A1" display="Netherlands" xr:uid="{4548F909-FBA3-4581-A1C1-EAC4D6ECA18A}"/>
    <hyperlink ref="B14" location="Belgium!A1" display="Belgium!A1" xr:uid="{EB1AAEE6-64EC-4C67-BA14-8C291B558941}"/>
    <hyperlink ref="B15" location="Norway!A1" display="Norway" xr:uid="{C77C9845-E6A5-466D-A741-2CFA08FA757F}"/>
    <hyperlink ref="B16" location="Israel!A1" display="Israel" xr:uid="{A21A039C-073E-4944-9441-2F5403B7963E}"/>
    <hyperlink ref="B17" location="Italy!A1" display="Italy" xr:uid="{A7905349-C6C7-4DD0-A771-C9AFE1554F58}"/>
    <hyperlink ref="B18" location="Denmark!A1" display="Denmark" xr:uid="{01BCBFF9-9B0E-4827-827C-89B8FD822437}"/>
    <hyperlink ref="B19" location="Finland!A1" display="Finland" xr:uid="{D670E047-3D5E-447B-B901-4A1812B38519}"/>
    <hyperlink ref="B20" location="Poland!A1" display="Poland" xr:uid="{8BC97ADA-2CAE-44A9-AC89-F56B06828B76}"/>
    <hyperlink ref="B21" location="Estonia!A1" display="Estonia" xr:uid="{8CA40A95-2DBA-4181-803E-1A5600C31E0C}"/>
    <hyperlink ref="B23" location="Lithuania!A1" display="Lithuania" xr:uid="{6D27423A-BBB9-4EDE-ACFF-56273D085228}"/>
    <hyperlink ref="B22" location="Latvia!A1" display="Latvia" xr:uid="{765EEDC6-03DC-4322-9DD1-2A834D39FB57}"/>
    <hyperlink ref="B9" location="Scotland!A1" display="Scotland" xr:uid="{E5A3A0CC-623A-45CC-9CD5-4801E527A28A}"/>
    <hyperlink ref="B24" location="Romania!A1" display="Romania" xr:uid="{BD6F21B5-F6A1-40B7-8FD3-C9E0385D4A00}"/>
    <hyperlink ref="B29" location="other!A1" display="other" xr:uid="{5BF246C8-C714-4718-B50B-5507E344C56D}"/>
    <hyperlink ref="B25" location="Slovenia!A1" display="Slovenia" xr:uid="{B69D0244-2081-4AF4-AE4A-083CA0E70456}"/>
    <hyperlink ref="B26" location="Czech!A1" display="Czech Republic" xr:uid="{56B35D71-9727-4778-A12D-8B2F0CA4573C}"/>
    <hyperlink ref="B27" location="Slovakia!A1" display="Slovakia" xr:uid="{7897B6A2-101B-4C9D-BC79-D8A4671675FA}"/>
    <hyperlink ref="B28" location="Hungary!A1" display="Hungary" xr:uid="{F2606DF1-B953-42B3-B6A3-9C1105A5326F}"/>
  </hyperlink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198A-2EAA-4F22-87B0-FEBC4E47AB52}">
  <dimension ref="A1:AC32"/>
  <sheetViews>
    <sheetView zoomScaleNormal="100" workbookViewId="0"/>
  </sheetViews>
  <sheetFormatPr baseColWidth="10" defaultRowHeight="15" x14ac:dyDescent="0.25"/>
  <sheetData>
    <row r="1" spans="1:29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AA1" t="s">
        <v>33</v>
      </c>
      <c r="AB1" t="s">
        <v>23</v>
      </c>
    </row>
    <row r="2" spans="1:29" x14ac:dyDescent="0.25">
      <c r="B2" t="s">
        <v>8</v>
      </c>
      <c r="C2">
        <v>4568</v>
      </c>
      <c r="D2">
        <v>4856</v>
      </c>
      <c r="E2">
        <v>5410</v>
      </c>
      <c r="F2">
        <v>5437</v>
      </c>
      <c r="G2">
        <v>5491</v>
      </c>
      <c r="H2">
        <v>5614</v>
      </c>
      <c r="J2">
        <f>SUM(C$2:C2)</f>
        <v>4568</v>
      </c>
      <c r="K2">
        <f>SUM(D$2:D2)</f>
        <v>4856</v>
      </c>
      <c r="L2">
        <f>SUM(E$2:E2)</f>
        <v>5410</v>
      </c>
      <c r="M2">
        <f>SUM(F$2:F2)</f>
        <v>5437</v>
      </c>
      <c r="N2">
        <f>SUM(G$2:G2)</f>
        <v>5491</v>
      </c>
      <c r="O2">
        <f>SUM(H$2:H2)</f>
        <v>5614</v>
      </c>
      <c r="P2">
        <f>MEDIAN(K2:O2)</f>
        <v>5437</v>
      </c>
      <c r="R2" t="s">
        <v>8</v>
      </c>
      <c r="S2">
        <f t="shared" ref="S2:X13" si="0">J2-$P2</f>
        <v>-869</v>
      </c>
      <c r="T2">
        <f t="shared" si="0"/>
        <v>-581</v>
      </c>
      <c r="U2">
        <f t="shared" si="0"/>
        <v>-27</v>
      </c>
      <c r="V2">
        <f t="shared" si="0"/>
        <v>0</v>
      </c>
      <c r="W2">
        <f t="shared" si="0"/>
        <v>54</v>
      </c>
      <c r="X2">
        <f t="shared" si="0"/>
        <v>177</v>
      </c>
      <c r="AA2">
        <v>2010</v>
      </c>
      <c r="AB2">
        <v>76105</v>
      </c>
      <c r="AC2" s="3" t="s">
        <v>34</v>
      </c>
    </row>
    <row r="3" spans="1:29" x14ac:dyDescent="0.25">
      <c r="B3" t="s">
        <v>9</v>
      </c>
      <c r="C3">
        <v>3871</v>
      </c>
      <c r="D3">
        <v>4651</v>
      </c>
      <c r="E3">
        <v>4630</v>
      </c>
      <c r="F3">
        <v>4690</v>
      </c>
      <c r="G3">
        <v>4655</v>
      </c>
      <c r="H3">
        <v>4850</v>
      </c>
      <c r="J3">
        <f>SUM(C$2:C3)</f>
        <v>8439</v>
      </c>
      <c r="K3">
        <f>SUM(D$2:D3)</f>
        <v>9507</v>
      </c>
      <c r="L3">
        <f>SUM(E$2:E3)</f>
        <v>10040</v>
      </c>
      <c r="M3">
        <f>SUM(F$2:F3)</f>
        <v>10127</v>
      </c>
      <c r="N3">
        <f>SUM(G$2:G3)</f>
        <v>10146</v>
      </c>
      <c r="O3">
        <f>SUM(H$2:H3)</f>
        <v>10464</v>
      </c>
      <c r="P3">
        <f t="shared" ref="P3:P13" si="1">MEDIAN(K3:O3)</f>
        <v>10127</v>
      </c>
      <c r="R3" t="s">
        <v>9</v>
      </c>
      <c r="S3">
        <f t="shared" si="0"/>
        <v>-1688</v>
      </c>
      <c r="T3">
        <f t="shared" si="0"/>
        <v>-620</v>
      </c>
      <c r="U3">
        <f t="shared" si="0"/>
        <v>-87</v>
      </c>
      <c r="V3">
        <f t="shared" si="0"/>
        <v>0</v>
      </c>
      <c r="W3">
        <f t="shared" si="0"/>
        <v>19</v>
      </c>
      <c r="X3">
        <f t="shared" si="0"/>
        <v>337</v>
      </c>
      <c r="AA3">
        <v>2011</v>
      </c>
      <c r="AB3">
        <v>71402</v>
      </c>
    </row>
    <row r="4" spans="1:29" x14ac:dyDescent="0.25">
      <c r="B4" t="s">
        <v>10</v>
      </c>
      <c r="C4">
        <v>4466</v>
      </c>
      <c r="D4">
        <v>5030</v>
      </c>
      <c r="E4">
        <v>4772</v>
      </c>
      <c r="F4">
        <v>4994</v>
      </c>
      <c r="G4">
        <v>5185</v>
      </c>
      <c r="H4">
        <v>5244</v>
      </c>
      <c r="J4">
        <f>SUM(C$2:C4)</f>
        <v>12905</v>
      </c>
      <c r="K4">
        <f>SUM(D$2:D4)</f>
        <v>14537</v>
      </c>
      <c r="L4">
        <f>SUM(E$2:E4)</f>
        <v>14812</v>
      </c>
      <c r="M4">
        <f>SUM(F$2:F4)</f>
        <v>15121</v>
      </c>
      <c r="N4">
        <f>SUM(G$2:G4)</f>
        <v>15331</v>
      </c>
      <c r="O4">
        <f>SUM(H$2:H4)</f>
        <v>15708</v>
      </c>
      <c r="P4">
        <f t="shared" si="1"/>
        <v>15121</v>
      </c>
      <c r="R4" t="s">
        <v>10</v>
      </c>
      <c r="S4">
        <f t="shared" si="0"/>
        <v>-2216</v>
      </c>
      <c r="T4">
        <f t="shared" si="0"/>
        <v>-584</v>
      </c>
      <c r="U4">
        <f t="shared" si="0"/>
        <v>-309</v>
      </c>
      <c r="V4">
        <f t="shared" si="0"/>
        <v>0</v>
      </c>
      <c r="W4">
        <f t="shared" si="0"/>
        <v>210</v>
      </c>
      <c r="X4">
        <f t="shared" si="0"/>
        <v>587</v>
      </c>
      <c r="AA4">
        <v>2012</v>
      </c>
      <c r="AB4">
        <v>69678</v>
      </c>
    </row>
    <row r="5" spans="1:29" x14ac:dyDescent="0.25">
      <c r="B5" t="s">
        <v>11</v>
      </c>
      <c r="C5">
        <v>4236</v>
      </c>
      <c r="D5">
        <v>4826</v>
      </c>
      <c r="E5">
        <v>4712</v>
      </c>
      <c r="F5">
        <v>4911</v>
      </c>
      <c r="G5">
        <v>4943</v>
      </c>
      <c r="H5">
        <v>4962</v>
      </c>
      <c r="J5">
        <f>SUM(C$2:C5)</f>
        <v>17141</v>
      </c>
      <c r="K5">
        <f>SUM(D$2:D5)</f>
        <v>19363</v>
      </c>
      <c r="L5">
        <f>SUM(E$2:E5)</f>
        <v>19524</v>
      </c>
      <c r="M5">
        <f>SUM(F$2:F5)</f>
        <v>20032</v>
      </c>
      <c r="N5">
        <f>SUM(G$2:G5)</f>
        <v>20274</v>
      </c>
      <c r="O5">
        <f>SUM(H$2:H5)</f>
        <v>20670</v>
      </c>
      <c r="P5">
        <f t="shared" si="1"/>
        <v>20032</v>
      </c>
      <c r="R5" t="s">
        <v>11</v>
      </c>
      <c r="S5">
        <f t="shared" si="0"/>
        <v>-2891</v>
      </c>
      <c r="T5">
        <f t="shared" si="0"/>
        <v>-669</v>
      </c>
      <c r="U5">
        <f t="shared" si="0"/>
        <v>-508</v>
      </c>
      <c r="V5">
        <f t="shared" si="0"/>
        <v>0</v>
      </c>
      <c r="W5">
        <f t="shared" si="0"/>
        <v>242</v>
      </c>
      <c r="X5">
        <f t="shared" si="0"/>
        <v>638</v>
      </c>
      <c r="AA5">
        <v>2013</v>
      </c>
      <c r="AB5">
        <v>67061</v>
      </c>
    </row>
    <row r="6" spans="1:29" x14ac:dyDescent="0.25">
      <c r="B6" t="s">
        <v>12</v>
      </c>
      <c r="C6">
        <v>4431</v>
      </c>
      <c r="D6">
        <v>4759</v>
      </c>
      <c r="E6">
        <v>4973</v>
      </c>
      <c r="F6">
        <v>5221</v>
      </c>
      <c r="G6">
        <v>5453</v>
      </c>
      <c r="H6">
        <v>5621</v>
      </c>
      <c r="J6">
        <f>SUM(C$2:C6)</f>
        <v>21572</v>
      </c>
      <c r="K6">
        <f>SUM(D$2:D6)</f>
        <v>24122</v>
      </c>
      <c r="L6">
        <f>SUM(E$2:E6)</f>
        <v>24497</v>
      </c>
      <c r="M6">
        <f>SUM(F$2:F6)</f>
        <v>25253</v>
      </c>
      <c r="N6">
        <f>SUM(G$2:G6)</f>
        <v>25727</v>
      </c>
      <c r="O6">
        <f>SUM(H$2:H6)</f>
        <v>26291</v>
      </c>
      <c r="P6">
        <f t="shared" si="1"/>
        <v>25253</v>
      </c>
      <c r="R6" t="s">
        <v>12</v>
      </c>
      <c r="S6">
        <f t="shared" si="0"/>
        <v>-3681</v>
      </c>
      <c r="T6">
        <f t="shared" si="0"/>
        <v>-1131</v>
      </c>
      <c r="U6">
        <f t="shared" si="0"/>
        <v>-756</v>
      </c>
      <c r="V6">
        <f t="shared" si="0"/>
        <v>0</v>
      </c>
      <c r="W6">
        <f t="shared" si="0"/>
        <v>474</v>
      </c>
      <c r="X6">
        <f t="shared" si="0"/>
        <v>1038</v>
      </c>
      <c r="AA6">
        <v>2014</v>
      </c>
      <c r="AB6">
        <v>68083</v>
      </c>
    </row>
    <row r="7" spans="1:29" x14ac:dyDescent="0.25">
      <c r="B7" t="s">
        <v>13</v>
      </c>
      <c r="C7">
        <v>4492</v>
      </c>
      <c r="D7">
        <v>5036</v>
      </c>
      <c r="E7">
        <v>5225</v>
      </c>
      <c r="F7">
        <v>5141</v>
      </c>
      <c r="G7">
        <v>5353</v>
      </c>
      <c r="H7">
        <v>5562</v>
      </c>
      <c r="J7">
        <f>SUM(C$2:C7)</f>
        <v>26064</v>
      </c>
      <c r="K7">
        <f>SUM(D$2:D7)</f>
        <v>29158</v>
      </c>
      <c r="L7">
        <f>SUM(E$2:E7)</f>
        <v>29722</v>
      </c>
      <c r="M7">
        <f>SUM(F$2:F7)</f>
        <v>30394</v>
      </c>
      <c r="N7">
        <f>SUM(G$2:G7)</f>
        <v>31080</v>
      </c>
      <c r="O7">
        <f>SUM(H$2:H7)</f>
        <v>31853</v>
      </c>
      <c r="P7">
        <f t="shared" si="1"/>
        <v>30394</v>
      </c>
      <c r="R7" t="s">
        <v>13</v>
      </c>
      <c r="S7">
        <f t="shared" si="0"/>
        <v>-4330</v>
      </c>
      <c r="T7">
        <f t="shared" si="0"/>
        <v>-1236</v>
      </c>
      <c r="U7">
        <f t="shared" si="0"/>
        <v>-672</v>
      </c>
      <c r="V7">
        <f t="shared" si="0"/>
        <v>0</v>
      </c>
      <c r="W7">
        <f t="shared" si="0"/>
        <v>686</v>
      </c>
      <c r="X7">
        <f t="shared" si="0"/>
        <v>1459</v>
      </c>
      <c r="AA7">
        <v>2015</v>
      </c>
      <c r="AB7">
        <v>66370</v>
      </c>
    </row>
    <row r="8" spans="1:29" x14ac:dyDescent="0.25">
      <c r="B8" t="s">
        <v>14</v>
      </c>
      <c r="C8">
        <v>4990</v>
      </c>
      <c r="D8">
        <v>5114</v>
      </c>
      <c r="E8">
        <v>5542</v>
      </c>
      <c r="F8">
        <v>5854</v>
      </c>
      <c r="G8">
        <v>5755</v>
      </c>
      <c r="H8">
        <v>5907</v>
      </c>
      <c r="J8">
        <f>SUM(C$2:C8)</f>
        <v>31054</v>
      </c>
      <c r="K8">
        <f>SUM(D$2:D8)</f>
        <v>34272</v>
      </c>
      <c r="L8">
        <f>SUM(E$2:E8)</f>
        <v>35264</v>
      </c>
      <c r="M8">
        <f>SUM(F$2:F8)</f>
        <v>36248</v>
      </c>
      <c r="N8">
        <f>SUM(G$2:G8)</f>
        <v>36835</v>
      </c>
      <c r="O8">
        <f>SUM(H$2:H8)</f>
        <v>37760</v>
      </c>
      <c r="P8">
        <f t="shared" si="1"/>
        <v>36248</v>
      </c>
      <c r="R8" t="s">
        <v>14</v>
      </c>
      <c r="S8">
        <f t="shared" si="0"/>
        <v>-5194</v>
      </c>
      <c r="T8">
        <f t="shared" si="0"/>
        <v>-1976</v>
      </c>
      <c r="U8">
        <f t="shared" si="0"/>
        <v>-984</v>
      </c>
      <c r="V8">
        <f t="shared" si="0"/>
        <v>0</v>
      </c>
      <c r="W8">
        <f t="shared" si="0"/>
        <v>587</v>
      </c>
      <c r="X8">
        <f t="shared" si="0"/>
        <v>1512</v>
      </c>
      <c r="AA8">
        <v>2016</v>
      </c>
      <c r="AB8">
        <v>65446</v>
      </c>
    </row>
    <row r="9" spans="1:29" x14ac:dyDescent="0.25">
      <c r="B9" t="s">
        <v>15</v>
      </c>
      <c r="C9">
        <v>4850</v>
      </c>
      <c r="D9">
        <v>5028</v>
      </c>
      <c r="E9">
        <v>5092</v>
      </c>
      <c r="F9">
        <v>5590</v>
      </c>
      <c r="G9">
        <v>5651</v>
      </c>
      <c r="H9">
        <v>5695</v>
      </c>
      <c r="J9">
        <f>SUM(C$2:C9)</f>
        <v>35904</v>
      </c>
      <c r="K9">
        <f>SUM(D$2:D9)</f>
        <v>39300</v>
      </c>
      <c r="L9">
        <f>SUM(E$2:E9)</f>
        <v>40356</v>
      </c>
      <c r="M9">
        <f>SUM(F$2:F9)</f>
        <v>41838</v>
      </c>
      <c r="N9">
        <f>SUM(G$2:G9)</f>
        <v>42486</v>
      </c>
      <c r="O9">
        <f>SUM(H$2:H9)</f>
        <v>43455</v>
      </c>
      <c r="P9">
        <f t="shared" si="1"/>
        <v>41838</v>
      </c>
      <c r="R9" t="s">
        <v>15</v>
      </c>
      <c r="S9">
        <f t="shared" si="0"/>
        <v>-5934</v>
      </c>
      <c r="T9">
        <f t="shared" si="0"/>
        <v>-2538</v>
      </c>
      <c r="U9">
        <f t="shared" si="0"/>
        <v>-1482</v>
      </c>
      <c r="V9">
        <f t="shared" si="0"/>
        <v>0</v>
      </c>
      <c r="W9">
        <f t="shared" si="0"/>
        <v>648</v>
      </c>
      <c r="X9">
        <f t="shared" si="0"/>
        <v>1617</v>
      </c>
      <c r="AA9">
        <v>2017</v>
      </c>
      <c r="AB9">
        <v>64359</v>
      </c>
      <c r="AC9">
        <f>AB9-O13</f>
        <v>404</v>
      </c>
    </row>
    <row r="10" spans="1:29" x14ac:dyDescent="0.25">
      <c r="B10" t="s">
        <v>16</v>
      </c>
      <c r="C10">
        <v>4995</v>
      </c>
      <c r="D10">
        <v>5100</v>
      </c>
      <c r="E10">
        <v>5102</v>
      </c>
      <c r="F10">
        <v>5279</v>
      </c>
      <c r="G10">
        <v>5181</v>
      </c>
      <c r="H10">
        <v>5543</v>
      </c>
      <c r="J10">
        <f>SUM(C$2:C10)</f>
        <v>40899</v>
      </c>
      <c r="K10">
        <f>SUM(D$2:D10)</f>
        <v>44400</v>
      </c>
      <c r="L10">
        <f>SUM(E$2:E10)</f>
        <v>45458</v>
      </c>
      <c r="M10">
        <f>SUM(F$2:F10)</f>
        <v>47117</v>
      </c>
      <c r="N10">
        <f>SUM(G$2:G10)</f>
        <v>47667</v>
      </c>
      <c r="O10">
        <f>SUM(H$2:H10)</f>
        <v>48998</v>
      </c>
      <c r="P10">
        <f t="shared" si="1"/>
        <v>47117</v>
      </c>
      <c r="R10" t="s">
        <v>16</v>
      </c>
      <c r="S10">
        <f t="shared" si="0"/>
        <v>-6218</v>
      </c>
      <c r="T10">
        <f t="shared" si="0"/>
        <v>-2717</v>
      </c>
      <c r="U10">
        <f t="shared" si="0"/>
        <v>-1659</v>
      </c>
      <c r="V10">
        <f t="shared" si="0"/>
        <v>0</v>
      </c>
      <c r="W10">
        <f t="shared" si="0"/>
        <v>550</v>
      </c>
      <c r="X10">
        <f t="shared" si="0"/>
        <v>1881</v>
      </c>
      <c r="AA10">
        <v>2018</v>
      </c>
      <c r="AB10">
        <v>62576</v>
      </c>
      <c r="AC10">
        <f>AB10-N13</f>
        <v>379</v>
      </c>
    </row>
    <row r="11" spans="1:29" x14ac:dyDescent="0.25">
      <c r="B11" t="s">
        <v>17</v>
      </c>
      <c r="D11">
        <v>4994</v>
      </c>
      <c r="E11">
        <v>4929</v>
      </c>
      <c r="F11">
        <v>5048</v>
      </c>
      <c r="G11">
        <v>5128</v>
      </c>
      <c r="H11">
        <v>5233</v>
      </c>
      <c r="K11">
        <f>SUM(D$2:D11)</f>
        <v>49394</v>
      </c>
      <c r="L11">
        <f>SUM(E$2:E11)</f>
        <v>50387</v>
      </c>
      <c r="M11">
        <f>SUM(F$2:F11)</f>
        <v>52165</v>
      </c>
      <c r="N11">
        <f>SUM(G$2:G11)</f>
        <v>52795</v>
      </c>
      <c r="O11">
        <f>SUM(H$2:H11)</f>
        <v>54231</v>
      </c>
      <c r="P11">
        <f t="shared" si="1"/>
        <v>52165</v>
      </c>
      <c r="R11" t="s">
        <v>17</v>
      </c>
      <c r="T11">
        <f t="shared" si="0"/>
        <v>-2771</v>
      </c>
      <c r="U11">
        <f t="shared" si="0"/>
        <v>-1778</v>
      </c>
      <c r="V11">
        <f t="shared" si="0"/>
        <v>0</v>
      </c>
      <c r="W11">
        <f t="shared" si="0"/>
        <v>630</v>
      </c>
      <c r="X11">
        <f t="shared" si="0"/>
        <v>2066</v>
      </c>
      <c r="AA11">
        <v>2019</v>
      </c>
      <c r="AB11">
        <v>61882</v>
      </c>
      <c r="AC11">
        <f>AB11-M13</f>
        <v>344</v>
      </c>
    </row>
    <row r="12" spans="1:29" x14ac:dyDescent="0.25">
      <c r="B12" t="s">
        <v>18</v>
      </c>
      <c r="D12">
        <v>4648</v>
      </c>
      <c r="E12">
        <v>4444</v>
      </c>
      <c r="F12">
        <v>4672</v>
      </c>
      <c r="G12">
        <v>4685</v>
      </c>
      <c r="H12">
        <v>4845</v>
      </c>
      <c r="K12">
        <f>SUM(D$2:D12)</f>
        <v>54042</v>
      </c>
      <c r="L12">
        <f>SUM(E$2:E12)</f>
        <v>54831</v>
      </c>
      <c r="M12">
        <f>SUM(F$2:F12)</f>
        <v>56837</v>
      </c>
      <c r="N12">
        <f>SUM(G$2:G12)</f>
        <v>57480</v>
      </c>
      <c r="O12">
        <f>SUM(H$2:H12)</f>
        <v>59076</v>
      </c>
      <c r="P12">
        <f t="shared" si="1"/>
        <v>56837</v>
      </c>
      <c r="R12" t="s">
        <v>18</v>
      </c>
      <c r="T12">
        <f t="shared" si="0"/>
        <v>-2795</v>
      </c>
      <c r="U12">
        <f t="shared" si="0"/>
        <v>-2006</v>
      </c>
      <c r="V12">
        <f t="shared" si="0"/>
        <v>0</v>
      </c>
      <c r="W12">
        <f t="shared" si="0"/>
        <v>643</v>
      </c>
      <c r="X12">
        <f t="shared" si="0"/>
        <v>2239</v>
      </c>
      <c r="AA12">
        <v>2020</v>
      </c>
      <c r="AB12">
        <v>59440</v>
      </c>
      <c r="AC12">
        <f>AB12-L13</f>
        <v>354</v>
      </c>
    </row>
    <row r="13" spans="1:29" x14ac:dyDescent="0.25">
      <c r="B13" t="s">
        <v>19</v>
      </c>
      <c r="D13">
        <v>4636</v>
      </c>
      <c r="E13">
        <v>4255</v>
      </c>
      <c r="F13">
        <v>4701</v>
      </c>
      <c r="G13">
        <v>4717</v>
      </c>
      <c r="H13">
        <v>4879</v>
      </c>
      <c r="J13">
        <v>56596</v>
      </c>
      <c r="K13">
        <f>SUM(D$2:D13)</f>
        <v>58678</v>
      </c>
      <c r="L13">
        <f>SUM(E$2:E13)</f>
        <v>59086</v>
      </c>
      <c r="M13">
        <f>SUM(F$2:F13)</f>
        <v>61538</v>
      </c>
      <c r="N13">
        <f>SUM(G$2:G13)</f>
        <v>62197</v>
      </c>
      <c r="O13">
        <f>SUM(H$2:H13)</f>
        <v>63955</v>
      </c>
      <c r="P13">
        <f t="shared" si="1"/>
        <v>61538</v>
      </c>
      <c r="R13" t="s">
        <v>19</v>
      </c>
      <c r="S13">
        <f t="shared" si="0"/>
        <v>-4942</v>
      </c>
      <c r="T13">
        <f t="shared" si="0"/>
        <v>-2860</v>
      </c>
      <c r="U13">
        <f t="shared" si="0"/>
        <v>-2452</v>
      </c>
      <c r="V13">
        <f t="shared" si="0"/>
        <v>0</v>
      </c>
      <c r="W13">
        <f t="shared" si="0"/>
        <v>659</v>
      </c>
      <c r="X13">
        <f t="shared" si="0"/>
        <v>2417</v>
      </c>
      <c r="AA13">
        <v>2021</v>
      </c>
      <c r="AB13">
        <v>59069</v>
      </c>
      <c r="AC13">
        <f>AB13-K13</f>
        <v>391</v>
      </c>
    </row>
    <row r="14" spans="1:29" x14ac:dyDescent="0.25">
      <c r="AB14">
        <v>64908</v>
      </c>
      <c r="AC14" s="3" t="s">
        <v>35</v>
      </c>
    </row>
    <row r="16" spans="1:29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J17">
        <f>SUM(C$17:C17)</f>
        <v>0</v>
      </c>
      <c r="K17">
        <f>SUM(D$17:D17)</f>
        <v>0</v>
      </c>
      <c r="L17">
        <f>SUM(E$17:E17)</f>
        <v>0</v>
      </c>
      <c r="M17">
        <f>SUM(F$17:F17)</f>
        <v>0</v>
      </c>
      <c r="N17">
        <f>SUM(G$17:G17)</f>
        <v>0</v>
      </c>
      <c r="O17">
        <f>SUM(H$17:H17)</f>
        <v>0</v>
      </c>
      <c r="P17">
        <f t="shared" ref="P17:P28" si="2">MEDIAN(K17:O17)</f>
        <v>0</v>
      </c>
      <c r="R17" t="s">
        <v>8</v>
      </c>
      <c r="S17">
        <f t="shared" ref="S17:X28" si="3">J17-$P17</f>
        <v>0</v>
      </c>
      <c r="T17">
        <f t="shared" si="3"/>
        <v>0</v>
      </c>
      <c r="U17">
        <f t="shared" si="3"/>
        <v>0</v>
      </c>
      <c r="V17">
        <f t="shared" si="3"/>
        <v>0</v>
      </c>
      <c r="W17">
        <f t="shared" si="3"/>
        <v>0</v>
      </c>
      <c r="X17">
        <f t="shared" si="3"/>
        <v>0</v>
      </c>
    </row>
    <row r="18" spans="2:24" x14ac:dyDescent="0.25">
      <c r="B18" t="s">
        <v>9</v>
      </c>
      <c r="J18">
        <f>SUM(C$17:C18)</f>
        <v>0</v>
      </c>
      <c r="K18">
        <f>SUM(D$17:D18)</f>
        <v>0</v>
      </c>
      <c r="L18">
        <f>SUM(E$17:E18)</f>
        <v>0</v>
      </c>
      <c r="M18">
        <f>SUM(F$17:F18)</f>
        <v>0</v>
      </c>
      <c r="N18">
        <f>SUM(G$17:G18)</f>
        <v>0</v>
      </c>
      <c r="O18">
        <f>SUM(H$17:H18)</f>
        <v>0</v>
      </c>
      <c r="P18">
        <f t="shared" si="2"/>
        <v>0</v>
      </c>
      <c r="R18" t="s">
        <v>9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  <c r="W18">
        <f t="shared" si="3"/>
        <v>0</v>
      </c>
      <c r="X18">
        <f t="shared" si="3"/>
        <v>0</v>
      </c>
    </row>
    <row r="19" spans="2:24" x14ac:dyDescent="0.25">
      <c r="B19" t="s">
        <v>10</v>
      </c>
      <c r="J19">
        <f>SUM(C$17:C19)</f>
        <v>0</v>
      </c>
      <c r="K19">
        <f>SUM(D$17:D19)</f>
        <v>0</v>
      </c>
      <c r="L19">
        <f>SUM(E$17:E19)</f>
        <v>0</v>
      </c>
      <c r="M19">
        <f>SUM(F$17:F19)</f>
        <v>0</v>
      </c>
      <c r="N19">
        <f>SUM(G$17:G19)</f>
        <v>0</v>
      </c>
      <c r="O19">
        <f>SUM(H$17:H19)</f>
        <v>0</v>
      </c>
      <c r="P19">
        <f t="shared" si="2"/>
        <v>0</v>
      </c>
      <c r="R19" t="s">
        <v>10</v>
      </c>
      <c r="S19">
        <f t="shared" si="3"/>
        <v>0</v>
      </c>
      <c r="T19">
        <f t="shared" si="3"/>
        <v>0</v>
      </c>
      <c r="U19">
        <f t="shared" si="3"/>
        <v>0</v>
      </c>
      <c r="V19">
        <f t="shared" si="3"/>
        <v>0</v>
      </c>
      <c r="W19">
        <f t="shared" si="3"/>
        <v>0</v>
      </c>
      <c r="X19">
        <f t="shared" si="3"/>
        <v>0</v>
      </c>
    </row>
    <row r="20" spans="2:24" x14ac:dyDescent="0.25">
      <c r="B20" t="s">
        <v>11</v>
      </c>
      <c r="J20">
        <f>SUM(C$17:C20)</f>
        <v>0</v>
      </c>
      <c r="K20">
        <f>SUM(D$17:D20)</f>
        <v>0</v>
      </c>
      <c r="L20">
        <f>SUM(E$17:E20)</f>
        <v>0</v>
      </c>
      <c r="M20">
        <f>SUM(F$17:F20)</f>
        <v>0</v>
      </c>
      <c r="N20">
        <f>SUM(G$17:G20)</f>
        <v>0</v>
      </c>
      <c r="O20">
        <f>SUM(H$17:H20)</f>
        <v>0</v>
      </c>
      <c r="P20">
        <f t="shared" si="2"/>
        <v>0</v>
      </c>
      <c r="R20" t="s">
        <v>11</v>
      </c>
      <c r="S20">
        <f t="shared" si="3"/>
        <v>0</v>
      </c>
      <c r="T20">
        <f t="shared" si="3"/>
        <v>0</v>
      </c>
      <c r="U20">
        <f t="shared" si="3"/>
        <v>0</v>
      </c>
      <c r="V20">
        <f t="shared" si="3"/>
        <v>0</v>
      </c>
      <c r="W20">
        <f t="shared" si="3"/>
        <v>0</v>
      </c>
      <c r="X20">
        <f t="shared" si="3"/>
        <v>0</v>
      </c>
    </row>
    <row r="21" spans="2:24" x14ac:dyDescent="0.25">
      <c r="B21" t="s">
        <v>12</v>
      </c>
      <c r="J21">
        <f>SUM(C$17:C21)</f>
        <v>0</v>
      </c>
      <c r="K21">
        <f>SUM(D$17:D21)</f>
        <v>0</v>
      </c>
      <c r="L21">
        <f>SUM(E$17:E21)</f>
        <v>0</v>
      </c>
      <c r="M21">
        <f>SUM(F$17:F21)</f>
        <v>0</v>
      </c>
      <c r="N21">
        <f>SUM(G$17:G21)</f>
        <v>0</v>
      </c>
      <c r="O21">
        <f>SUM(H$17:H21)</f>
        <v>0</v>
      </c>
      <c r="P21">
        <f t="shared" si="2"/>
        <v>0</v>
      </c>
      <c r="R21" t="s">
        <v>12</v>
      </c>
      <c r="S21">
        <f t="shared" si="3"/>
        <v>0</v>
      </c>
      <c r="T21">
        <f t="shared" si="3"/>
        <v>0</v>
      </c>
      <c r="U21">
        <f t="shared" si="3"/>
        <v>0</v>
      </c>
      <c r="V21">
        <f t="shared" si="3"/>
        <v>0</v>
      </c>
      <c r="W21">
        <f t="shared" si="3"/>
        <v>0</v>
      </c>
      <c r="X21">
        <f t="shared" si="3"/>
        <v>0</v>
      </c>
    </row>
    <row r="22" spans="2:24" x14ac:dyDescent="0.25">
      <c r="B22" t="s">
        <v>13</v>
      </c>
      <c r="J22">
        <f>SUM(C$17:C22)</f>
        <v>0</v>
      </c>
      <c r="K22">
        <f>SUM(D$17:D22)</f>
        <v>0</v>
      </c>
      <c r="L22">
        <f>SUM(E$17:E22)</f>
        <v>0</v>
      </c>
      <c r="M22">
        <f>SUM(F$17:F22)</f>
        <v>0</v>
      </c>
      <c r="N22">
        <f>SUM(G$17:G22)</f>
        <v>0</v>
      </c>
      <c r="O22">
        <f>SUM(H$17:H22)</f>
        <v>0</v>
      </c>
      <c r="P22">
        <f t="shared" si="2"/>
        <v>0</v>
      </c>
      <c r="R22" t="s">
        <v>13</v>
      </c>
      <c r="S22">
        <f t="shared" si="3"/>
        <v>0</v>
      </c>
      <c r="T22">
        <f t="shared" si="3"/>
        <v>0</v>
      </c>
      <c r="U22">
        <f t="shared" si="3"/>
        <v>0</v>
      </c>
      <c r="V22">
        <f t="shared" si="3"/>
        <v>0</v>
      </c>
      <c r="W22">
        <f t="shared" si="3"/>
        <v>0</v>
      </c>
      <c r="X22">
        <f t="shared" si="3"/>
        <v>0</v>
      </c>
    </row>
    <row r="23" spans="2:24" x14ac:dyDescent="0.25">
      <c r="B23" t="s">
        <v>14</v>
      </c>
      <c r="J23">
        <f>SUM(C$17:C23)</f>
        <v>0</v>
      </c>
      <c r="K23">
        <f>SUM(D$17:D23)</f>
        <v>0</v>
      </c>
      <c r="L23">
        <f>SUM(E$17:E23)</f>
        <v>0</v>
      </c>
      <c r="M23">
        <f>SUM(F$17:F23)</f>
        <v>0</v>
      </c>
      <c r="N23">
        <f>SUM(G$17:G23)</f>
        <v>0</v>
      </c>
      <c r="O23">
        <f>SUM(H$17:H23)</f>
        <v>0</v>
      </c>
      <c r="P23">
        <f t="shared" si="2"/>
        <v>0</v>
      </c>
      <c r="R23" t="s">
        <v>14</v>
      </c>
      <c r="S23">
        <f t="shared" si="3"/>
        <v>0</v>
      </c>
      <c r="T23">
        <f t="shared" si="3"/>
        <v>0</v>
      </c>
      <c r="U23">
        <f t="shared" si="3"/>
        <v>0</v>
      </c>
      <c r="V23">
        <f t="shared" si="3"/>
        <v>0</v>
      </c>
      <c r="W23">
        <f t="shared" si="3"/>
        <v>0</v>
      </c>
      <c r="X23">
        <f t="shared" si="3"/>
        <v>0</v>
      </c>
    </row>
    <row r="24" spans="2:24" x14ac:dyDescent="0.25">
      <c r="B24" t="s">
        <v>15</v>
      </c>
      <c r="J24">
        <f>SUM(C$17:C24)</f>
        <v>0</v>
      </c>
      <c r="K24">
        <f>SUM(D$17:D24)</f>
        <v>0</v>
      </c>
      <c r="L24">
        <f>SUM(E$17:E24)</f>
        <v>0</v>
      </c>
      <c r="M24">
        <f>SUM(F$17:F24)</f>
        <v>0</v>
      </c>
      <c r="N24">
        <f>SUM(G$17:G24)</f>
        <v>0</v>
      </c>
      <c r="O24">
        <f>SUM(H$17:H24)</f>
        <v>0</v>
      </c>
      <c r="P24">
        <f t="shared" si="2"/>
        <v>0</v>
      </c>
      <c r="R24" t="s">
        <v>15</v>
      </c>
      <c r="S24">
        <f t="shared" si="3"/>
        <v>0</v>
      </c>
      <c r="T24">
        <f t="shared" si="3"/>
        <v>0</v>
      </c>
      <c r="U24">
        <f t="shared" si="3"/>
        <v>0</v>
      </c>
      <c r="V24">
        <f t="shared" si="3"/>
        <v>0</v>
      </c>
      <c r="W24">
        <f t="shared" si="3"/>
        <v>0</v>
      </c>
      <c r="X24">
        <f t="shared" si="3"/>
        <v>0</v>
      </c>
    </row>
    <row r="25" spans="2:24" x14ac:dyDescent="0.25">
      <c r="B25" t="s">
        <v>16</v>
      </c>
      <c r="J25">
        <f>SUM(C$17:C25)</f>
        <v>0</v>
      </c>
      <c r="K25">
        <f>SUM(D$17:D25)</f>
        <v>0</v>
      </c>
      <c r="L25">
        <f>SUM(E$17:E25)</f>
        <v>0</v>
      </c>
      <c r="M25">
        <f>SUM(F$17:F25)</f>
        <v>0</v>
      </c>
      <c r="N25">
        <f>SUM(G$17:G25)</f>
        <v>0</v>
      </c>
      <c r="O25">
        <f>SUM(H$17:H25)</f>
        <v>0</v>
      </c>
      <c r="P25">
        <f t="shared" si="2"/>
        <v>0</v>
      </c>
      <c r="R25" t="s">
        <v>16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  <c r="X25">
        <f t="shared" si="3"/>
        <v>0</v>
      </c>
    </row>
    <row r="26" spans="2:24" x14ac:dyDescent="0.25">
      <c r="B26" t="s">
        <v>17</v>
      </c>
      <c r="J26">
        <f>SUM(C$17:C26)</f>
        <v>0</v>
      </c>
      <c r="K26">
        <f>SUM(D$17:D26)</f>
        <v>0</v>
      </c>
      <c r="L26">
        <f>SUM(E$17:E26)</f>
        <v>0</v>
      </c>
      <c r="M26">
        <f>SUM(F$17:F26)</f>
        <v>0</v>
      </c>
      <c r="N26">
        <f>SUM(G$17:G26)</f>
        <v>0</v>
      </c>
      <c r="O26">
        <f>SUM(H$17:H26)</f>
        <v>0</v>
      </c>
      <c r="P26">
        <f t="shared" si="2"/>
        <v>0</v>
      </c>
      <c r="R26" t="s">
        <v>17</v>
      </c>
      <c r="S26">
        <f t="shared" si="3"/>
        <v>0</v>
      </c>
      <c r="T26">
        <f t="shared" si="3"/>
        <v>0</v>
      </c>
      <c r="U26">
        <f t="shared" si="3"/>
        <v>0</v>
      </c>
      <c r="V26">
        <f t="shared" si="3"/>
        <v>0</v>
      </c>
      <c r="W26">
        <f t="shared" si="3"/>
        <v>0</v>
      </c>
      <c r="X26">
        <f t="shared" si="3"/>
        <v>0</v>
      </c>
    </row>
    <row r="27" spans="2:24" x14ac:dyDescent="0.25">
      <c r="B27" t="s">
        <v>18</v>
      </c>
      <c r="J27">
        <f>SUM(C$17:C27)</f>
        <v>0</v>
      </c>
      <c r="K27">
        <f>SUM(D$17:D27)</f>
        <v>0</v>
      </c>
      <c r="L27">
        <f>SUM(E$17:E27)</f>
        <v>0</v>
      </c>
      <c r="M27">
        <f>SUM(F$17:F27)</f>
        <v>0</v>
      </c>
      <c r="N27">
        <f>SUM(G$17:G27)</f>
        <v>0</v>
      </c>
      <c r="O27">
        <f>SUM(H$17:H27)</f>
        <v>0</v>
      </c>
      <c r="P27">
        <f t="shared" si="2"/>
        <v>0</v>
      </c>
      <c r="R27" t="s">
        <v>18</v>
      </c>
      <c r="S27">
        <f t="shared" si="3"/>
        <v>0</v>
      </c>
      <c r="T27">
        <f t="shared" si="3"/>
        <v>0</v>
      </c>
      <c r="U27">
        <f t="shared" si="3"/>
        <v>0</v>
      </c>
      <c r="V27">
        <f t="shared" si="3"/>
        <v>0</v>
      </c>
      <c r="W27">
        <f t="shared" si="3"/>
        <v>0</v>
      </c>
      <c r="X27">
        <f t="shared" si="3"/>
        <v>0</v>
      </c>
    </row>
    <row r="28" spans="2:24" x14ac:dyDescent="0.25">
      <c r="B28" t="s">
        <v>19</v>
      </c>
      <c r="J28">
        <f>SUM(C$17:C28)</f>
        <v>0</v>
      </c>
      <c r="K28">
        <f>SUM(D$17:D28)</f>
        <v>0</v>
      </c>
      <c r="L28">
        <f>SUM(E$17:E28)</f>
        <v>0</v>
      </c>
      <c r="M28">
        <f>SUM(F$17:F28)</f>
        <v>0</v>
      </c>
      <c r="N28">
        <f>SUM(G$17:G28)</f>
        <v>0</v>
      </c>
      <c r="O28">
        <f>SUM(H$17:H28)</f>
        <v>0</v>
      </c>
      <c r="P28">
        <f t="shared" si="2"/>
        <v>0</v>
      </c>
      <c r="R28" t="s">
        <v>19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  <c r="X28">
        <f t="shared" si="3"/>
        <v>0</v>
      </c>
    </row>
    <row r="31" spans="2:24" x14ac:dyDescent="0.25">
      <c r="B31" s="3" t="s">
        <v>104</v>
      </c>
    </row>
    <row r="32" spans="2:24" x14ac:dyDescent="0.25">
      <c r="B32" s="3"/>
    </row>
  </sheetData>
  <hyperlinks>
    <hyperlink ref="A1" location="home!A1" display="home" xr:uid="{42839B4B-9C2C-4ADA-A955-6FB9975E9089}"/>
    <hyperlink ref="B31" r:id="rId1" xr:uid="{46F14E3C-BAC2-4D07-81A3-D0C1B965BD5A}"/>
    <hyperlink ref="AC2" r:id="rId2" xr:uid="{191B44F7-812B-4216-AD12-3ABDB2B56800}"/>
    <hyperlink ref="AC14" r:id="rId3" xr:uid="{4A6AF809-3271-4998-8964-838F1C042117}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5836-F58F-4CE7-9FEF-5B2CFD697DBA}">
  <dimension ref="A1:X32"/>
  <sheetViews>
    <sheetView zoomScaleNormal="100" workbookViewId="0"/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87230</v>
      </c>
      <c r="D2">
        <v>80935</v>
      </c>
      <c r="E2">
        <v>95065</v>
      </c>
      <c r="F2">
        <v>104150</v>
      </c>
      <c r="G2">
        <v>107616</v>
      </c>
      <c r="H2">
        <v>115049</v>
      </c>
      <c r="J2">
        <f>SUM(C$2:C2)</f>
        <v>87230</v>
      </c>
      <c r="K2">
        <f>SUM(D$2:D2)</f>
        <v>80935</v>
      </c>
      <c r="L2">
        <f>SUM(E$2:E2)</f>
        <v>95065</v>
      </c>
      <c r="M2">
        <f>SUM(F$2:F2)</f>
        <v>104150</v>
      </c>
      <c r="N2">
        <f>SUM(G$2:G2)</f>
        <v>107616</v>
      </c>
      <c r="O2">
        <f>SUM(H$2:H2)</f>
        <v>115049</v>
      </c>
      <c r="P2">
        <f>MEDIAN(K2:O2)</f>
        <v>104150</v>
      </c>
      <c r="R2" t="s">
        <v>8</v>
      </c>
      <c r="S2">
        <f t="shared" ref="S2:X13" si="0">J2-$P2</f>
        <v>-16920</v>
      </c>
      <c r="T2">
        <f t="shared" si="0"/>
        <v>-23215</v>
      </c>
      <c r="U2">
        <f t="shared" si="0"/>
        <v>-9085</v>
      </c>
      <c r="V2">
        <f t="shared" si="0"/>
        <v>0</v>
      </c>
      <c r="W2">
        <f t="shared" si="0"/>
        <v>3466</v>
      </c>
      <c r="X2">
        <f t="shared" si="0"/>
        <v>10899</v>
      </c>
    </row>
    <row r="3" spans="1:24" x14ac:dyDescent="0.25">
      <c r="B3" t="s">
        <v>9</v>
      </c>
      <c r="C3">
        <v>79349</v>
      </c>
      <c r="D3">
        <v>77693</v>
      </c>
      <c r="E3">
        <v>83578</v>
      </c>
      <c r="F3">
        <v>85589</v>
      </c>
      <c r="G3">
        <v>90079</v>
      </c>
      <c r="H3">
        <v>95623</v>
      </c>
      <c r="J3">
        <f>SUM(C$2:C3)</f>
        <v>166579</v>
      </c>
      <c r="K3">
        <f>SUM(D$2:D3)</f>
        <v>158628</v>
      </c>
      <c r="L3">
        <f>SUM(E$2:E3)</f>
        <v>178643</v>
      </c>
      <c r="M3">
        <f>SUM(F$2:F3)</f>
        <v>189739</v>
      </c>
      <c r="N3">
        <f>SUM(G$2:G3)</f>
        <v>197695</v>
      </c>
      <c r="O3">
        <f>SUM(H$2:H3)</f>
        <v>210672</v>
      </c>
      <c r="P3">
        <f t="shared" ref="P3:P13" si="1">MEDIAN(K3:O3)</f>
        <v>189739</v>
      </c>
      <c r="R3" t="s">
        <v>9</v>
      </c>
      <c r="S3">
        <f t="shared" si="0"/>
        <v>-23160</v>
      </c>
      <c r="T3">
        <f t="shared" si="0"/>
        <v>-31111</v>
      </c>
      <c r="U3">
        <f t="shared" si="0"/>
        <v>-11096</v>
      </c>
      <c r="V3">
        <f t="shared" si="0"/>
        <v>0</v>
      </c>
      <c r="W3">
        <f t="shared" si="0"/>
        <v>7956</v>
      </c>
      <c r="X3">
        <f t="shared" si="0"/>
        <v>20933</v>
      </c>
    </row>
    <row r="4" spans="1:24" x14ac:dyDescent="0.25">
      <c r="B4" t="s">
        <v>10</v>
      </c>
      <c r="C4">
        <v>85349</v>
      </c>
      <c r="D4">
        <v>86398</v>
      </c>
      <c r="E4">
        <v>89664</v>
      </c>
      <c r="F4">
        <v>96717</v>
      </c>
      <c r="G4">
        <v>101348</v>
      </c>
      <c r="H4">
        <v>101779</v>
      </c>
      <c r="J4">
        <f>SUM(C$2:C4)</f>
        <v>251928</v>
      </c>
      <c r="K4">
        <f>SUM(D$2:D4)</f>
        <v>245026</v>
      </c>
      <c r="L4">
        <f>SUM(E$2:E4)</f>
        <v>268307</v>
      </c>
      <c r="M4">
        <f>SUM(F$2:F4)</f>
        <v>286456</v>
      </c>
      <c r="N4">
        <f>SUM(G$2:G4)</f>
        <v>299043</v>
      </c>
      <c r="O4">
        <f>SUM(H$2:H4)</f>
        <v>312451</v>
      </c>
      <c r="P4">
        <f t="shared" si="1"/>
        <v>286456</v>
      </c>
      <c r="R4" t="s">
        <v>10</v>
      </c>
      <c r="S4">
        <f t="shared" si="0"/>
        <v>-34528</v>
      </c>
      <c r="T4">
        <f t="shared" si="0"/>
        <v>-41430</v>
      </c>
      <c r="U4">
        <f t="shared" si="0"/>
        <v>-18149</v>
      </c>
      <c r="V4">
        <f t="shared" si="0"/>
        <v>0</v>
      </c>
      <c r="W4">
        <f t="shared" si="0"/>
        <v>12587</v>
      </c>
      <c r="X4">
        <f t="shared" si="0"/>
        <v>25995</v>
      </c>
    </row>
    <row r="5" spans="1:24" x14ac:dyDescent="0.25">
      <c r="B5" t="s">
        <v>11</v>
      </c>
      <c r="C5">
        <v>81689</v>
      </c>
      <c r="D5">
        <v>83019</v>
      </c>
      <c r="E5">
        <v>88703</v>
      </c>
      <c r="F5">
        <v>93120</v>
      </c>
      <c r="G5">
        <v>94867</v>
      </c>
      <c r="H5">
        <v>96195</v>
      </c>
      <c r="J5">
        <f>SUM(C$2:C5)</f>
        <v>333617</v>
      </c>
      <c r="K5">
        <f>SUM(D$2:D5)</f>
        <v>328045</v>
      </c>
      <c r="L5">
        <f>SUM(E$2:E5)</f>
        <v>357010</v>
      </c>
      <c r="M5">
        <f>SUM(F$2:F5)</f>
        <v>379576</v>
      </c>
      <c r="N5">
        <f>SUM(G$2:G5)</f>
        <v>393910</v>
      </c>
      <c r="O5">
        <f>SUM(H$2:H5)</f>
        <v>408646</v>
      </c>
      <c r="P5">
        <f t="shared" si="1"/>
        <v>379576</v>
      </c>
      <c r="R5" t="s">
        <v>11</v>
      </c>
      <c r="S5">
        <f t="shared" si="0"/>
        <v>-45959</v>
      </c>
      <c r="T5">
        <f t="shared" si="0"/>
        <v>-51531</v>
      </c>
      <c r="U5">
        <f t="shared" si="0"/>
        <v>-22566</v>
      </c>
      <c r="V5">
        <f t="shared" si="0"/>
        <v>0</v>
      </c>
      <c r="W5">
        <f t="shared" si="0"/>
        <v>14334</v>
      </c>
      <c r="X5">
        <f t="shared" si="0"/>
        <v>29070</v>
      </c>
    </row>
    <row r="6" spans="1:24" x14ac:dyDescent="0.25">
      <c r="B6" t="s">
        <v>12</v>
      </c>
      <c r="C6">
        <v>82511</v>
      </c>
      <c r="D6">
        <v>88725</v>
      </c>
      <c r="E6">
        <v>93322</v>
      </c>
      <c r="F6">
        <v>105277</v>
      </c>
      <c r="G6">
        <v>104804</v>
      </c>
      <c r="H6">
        <v>106358</v>
      </c>
      <c r="J6">
        <f>SUM(C$2:C6)</f>
        <v>416128</v>
      </c>
      <c r="K6">
        <f>SUM(D$2:D6)</f>
        <v>416770</v>
      </c>
      <c r="L6">
        <f>SUM(E$2:E6)</f>
        <v>450332</v>
      </c>
      <c r="M6">
        <f>SUM(F$2:F6)</f>
        <v>484853</v>
      </c>
      <c r="N6">
        <f>SUM(G$2:G6)</f>
        <v>498714</v>
      </c>
      <c r="O6">
        <f>SUM(H$2:H6)</f>
        <v>515004</v>
      </c>
      <c r="P6">
        <f t="shared" si="1"/>
        <v>484853</v>
      </c>
      <c r="R6" t="s">
        <v>12</v>
      </c>
      <c r="S6">
        <f t="shared" si="0"/>
        <v>-68725</v>
      </c>
      <c r="T6">
        <f t="shared" si="0"/>
        <v>-68083</v>
      </c>
      <c r="U6">
        <f t="shared" si="0"/>
        <v>-34521</v>
      </c>
      <c r="V6">
        <f t="shared" si="0"/>
        <v>0</v>
      </c>
      <c r="W6">
        <f t="shared" si="0"/>
        <v>13861</v>
      </c>
      <c r="X6">
        <f t="shared" si="0"/>
        <v>30151</v>
      </c>
    </row>
    <row r="7" spans="1:24" x14ac:dyDescent="0.25">
      <c r="B7" t="s">
        <v>13</v>
      </c>
      <c r="C7">
        <v>92594</v>
      </c>
      <c r="D7">
        <v>94513</v>
      </c>
      <c r="E7">
        <v>99396</v>
      </c>
      <c r="F7">
        <v>98085</v>
      </c>
      <c r="G7">
        <v>110453</v>
      </c>
      <c r="H7">
        <v>115893</v>
      </c>
      <c r="J7">
        <f>SUM(C$2:C7)</f>
        <v>508722</v>
      </c>
      <c r="K7">
        <f>SUM(D$2:D7)</f>
        <v>511283</v>
      </c>
      <c r="L7">
        <f>SUM(E$2:E7)</f>
        <v>549728</v>
      </c>
      <c r="M7">
        <f>SUM(F$2:F7)</f>
        <v>582938</v>
      </c>
      <c r="N7">
        <f>SUM(G$2:G7)</f>
        <v>609167</v>
      </c>
      <c r="O7">
        <f>SUM(H$2:H7)</f>
        <v>630897</v>
      </c>
      <c r="P7">
        <f t="shared" si="1"/>
        <v>582938</v>
      </c>
      <c r="R7" t="s">
        <v>13</v>
      </c>
      <c r="S7">
        <f t="shared" si="0"/>
        <v>-74216</v>
      </c>
      <c r="T7">
        <f t="shared" si="0"/>
        <v>-71655</v>
      </c>
      <c r="U7">
        <f t="shared" si="0"/>
        <v>-33210</v>
      </c>
      <c r="V7">
        <f t="shared" si="0"/>
        <v>0</v>
      </c>
      <c r="W7">
        <f t="shared" si="0"/>
        <v>26229</v>
      </c>
      <c r="X7">
        <f t="shared" si="0"/>
        <v>47959</v>
      </c>
    </row>
    <row r="8" spans="1:24" x14ac:dyDescent="0.25">
      <c r="B8" t="s">
        <v>14</v>
      </c>
      <c r="C8">
        <v>96800</v>
      </c>
      <c r="D8">
        <v>99533</v>
      </c>
      <c r="E8">
        <v>106183</v>
      </c>
      <c r="F8">
        <v>112754</v>
      </c>
      <c r="G8">
        <v>118063</v>
      </c>
      <c r="H8">
        <v>122962</v>
      </c>
      <c r="J8">
        <f>SUM(C$2:C8)</f>
        <v>605522</v>
      </c>
      <c r="K8">
        <f>SUM(D$2:D8)</f>
        <v>610816</v>
      </c>
      <c r="L8">
        <f>SUM(E$2:E8)</f>
        <v>655911</v>
      </c>
      <c r="M8">
        <f>SUM(F$2:F8)</f>
        <v>695692</v>
      </c>
      <c r="N8">
        <f>SUM(G$2:G8)</f>
        <v>727230</v>
      </c>
      <c r="O8">
        <f>SUM(H$2:H8)</f>
        <v>753859</v>
      </c>
      <c r="P8">
        <f t="shared" si="1"/>
        <v>695692</v>
      </c>
      <c r="R8" t="s">
        <v>14</v>
      </c>
      <c r="S8">
        <f t="shared" si="0"/>
        <v>-90170</v>
      </c>
      <c r="T8">
        <f t="shared" si="0"/>
        <v>-84876</v>
      </c>
      <c r="U8">
        <f t="shared" si="0"/>
        <v>-39781</v>
      </c>
      <c r="V8">
        <f t="shared" si="0"/>
        <v>0</v>
      </c>
      <c r="W8">
        <f t="shared" si="0"/>
        <v>31538</v>
      </c>
      <c r="X8">
        <f t="shared" si="0"/>
        <v>58167</v>
      </c>
    </row>
    <row r="9" spans="1:24" x14ac:dyDescent="0.25">
      <c r="B9" t="s">
        <v>15</v>
      </c>
      <c r="C9">
        <v>96175</v>
      </c>
      <c r="D9">
        <v>100731</v>
      </c>
      <c r="E9">
        <v>100673</v>
      </c>
      <c r="F9">
        <v>109313</v>
      </c>
      <c r="G9">
        <v>116800</v>
      </c>
      <c r="H9">
        <v>122465</v>
      </c>
      <c r="J9">
        <f>SUM(C$2:C9)</f>
        <v>701697</v>
      </c>
      <c r="K9">
        <f>SUM(D$2:D9)</f>
        <v>711547</v>
      </c>
      <c r="L9">
        <f>SUM(E$2:E9)</f>
        <v>756584</v>
      </c>
      <c r="M9">
        <f>SUM(F$2:F9)</f>
        <v>805005</v>
      </c>
      <c r="N9">
        <f>SUM(G$2:G9)</f>
        <v>844030</v>
      </c>
      <c r="O9">
        <f>SUM(H$2:H9)</f>
        <v>876324</v>
      </c>
      <c r="P9">
        <f t="shared" si="1"/>
        <v>805005</v>
      </c>
      <c r="R9" t="s">
        <v>15</v>
      </c>
      <c r="S9">
        <f t="shared" si="0"/>
        <v>-103308</v>
      </c>
      <c r="T9">
        <f t="shared" si="0"/>
        <v>-93458</v>
      </c>
      <c r="U9">
        <f t="shared" si="0"/>
        <v>-48421</v>
      </c>
      <c r="V9">
        <f t="shared" si="0"/>
        <v>0</v>
      </c>
      <c r="W9">
        <f t="shared" si="0"/>
        <v>39025</v>
      </c>
      <c r="X9">
        <f t="shared" si="0"/>
        <v>71319</v>
      </c>
    </row>
    <row r="10" spans="1:24" x14ac:dyDescent="0.25">
      <c r="B10" t="s">
        <v>16</v>
      </c>
      <c r="C10">
        <v>88728</v>
      </c>
      <c r="D10">
        <v>97667</v>
      </c>
      <c r="E10">
        <v>96217</v>
      </c>
      <c r="F10">
        <v>100126</v>
      </c>
      <c r="G10">
        <v>107184</v>
      </c>
      <c r="H10">
        <v>110881</v>
      </c>
      <c r="J10">
        <f>SUM(C$2:C10)</f>
        <v>790425</v>
      </c>
      <c r="K10">
        <f>SUM(D$2:D10)</f>
        <v>809214</v>
      </c>
      <c r="L10">
        <f>SUM(E$2:E10)</f>
        <v>852801</v>
      </c>
      <c r="M10">
        <f>SUM(F$2:F10)</f>
        <v>905131</v>
      </c>
      <c r="N10">
        <f>SUM(G$2:G10)</f>
        <v>951214</v>
      </c>
      <c r="O10">
        <f>SUM(H$2:H10)</f>
        <v>987205</v>
      </c>
      <c r="P10">
        <f t="shared" si="1"/>
        <v>905131</v>
      </c>
      <c r="R10" t="s">
        <v>16</v>
      </c>
      <c r="S10">
        <f t="shared" si="0"/>
        <v>-114706</v>
      </c>
      <c r="T10">
        <f t="shared" si="0"/>
        <v>-95917</v>
      </c>
      <c r="U10">
        <f t="shared" si="0"/>
        <v>-52330</v>
      </c>
      <c r="V10">
        <f t="shared" si="0"/>
        <v>0</v>
      </c>
      <c r="W10">
        <f t="shared" si="0"/>
        <v>46083</v>
      </c>
      <c r="X10">
        <f t="shared" si="0"/>
        <v>82074</v>
      </c>
    </row>
    <row r="11" spans="1:24" x14ac:dyDescent="0.25">
      <c r="B11" t="s">
        <v>17</v>
      </c>
      <c r="C11">
        <v>83474</v>
      </c>
      <c r="D11">
        <v>93684</v>
      </c>
      <c r="E11">
        <v>93609</v>
      </c>
      <c r="F11">
        <v>98458</v>
      </c>
      <c r="G11">
        <v>107915</v>
      </c>
      <c r="H11">
        <v>108601</v>
      </c>
      <c r="J11">
        <f>SUM(C$2:C11)</f>
        <v>873899</v>
      </c>
      <c r="K11">
        <f>SUM(D$2:D11)</f>
        <v>902898</v>
      </c>
      <c r="L11">
        <f>SUM(E$2:E11)</f>
        <v>946410</v>
      </c>
      <c r="M11">
        <f>SUM(F$2:F11)</f>
        <v>1003589</v>
      </c>
      <c r="N11">
        <f>SUM(G$2:G11)</f>
        <v>1059129</v>
      </c>
      <c r="O11">
        <f>SUM(H$2:H11)</f>
        <v>1095806</v>
      </c>
      <c r="P11">
        <f t="shared" si="1"/>
        <v>1003589</v>
      </c>
      <c r="R11" t="s">
        <v>17</v>
      </c>
      <c r="S11">
        <f t="shared" si="0"/>
        <v>-129690</v>
      </c>
      <c r="T11">
        <f t="shared" si="0"/>
        <v>-100691</v>
      </c>
      <c r="U11">
        <f t="shared" si="0"/>
        <v>-57179</v>
      </c>
      <c r="V11">
        <f t="shared" si="0"/>
        <v>0</v>
      </c>
      <c r="W11">
        <f t="shared" si="0"/>
        <v>55540</v>
      </c>
      <c r="X11">
        <f t="shared" si="0"/>
        <v>92217</v>
      </c>
    </row>
    <row r="12" spans="1:24" x14ac:dyDescent="0.25">
      <c r="B12" t="s">
        <v>18</v>
      </c>
      <c r="C12">
        <v>82065</v>
      </c>
      <c r="D12">
        <v>92613</v>
      </c>
      <c r="E12">
        <v>87715</v>
      </c>
      <c r="F12">
        <v>93055</v>
      </c>
      <c r="G12">
        <v>100527</v>
      </c>
      <c r="H12">
        <v>104459</v>
      </c>
      <c r="J12">
        <f>SUM(C$2:C12)</f>
        <v>955964</v>
      </c>
      <c r="K12">
        <f>SUM(D$2:D12)</f>
        <v>995511</v>
      </c>
      <c r="L12">
        <f>SUM(E$2:E12)</f>
        <v>1034125</v>
      </c>
      <c r="M12">
        <f>SUM(F$2:F12)</f>
        <v>1096644</v>
      </c>
      <c r="N12">
        <f>SUM(G$2:G12)</f>
        <v>1159656</v>
      </c>
      <c r="O12">
        <f>SUM(H$2:H12)</f>
        <v>1200265</v>
      </c>
      <c r="P12">
        <f t="shared" si="1"/>
        <v>1096644</v>
      </c>
      <c r="R12" t="s">
        <v>18</v>
      </c>
      <c r="S12">
        <f t="shared" si="0"/>
        <v>-140680</v>
      </c>
      <c r="T12">
        <f t="shared" si="0"/>
        <v>-101133</v>
      </c>
      <c r="U12">
        <f t="shared" si="0"/>
        <v>-62519</v>
      </c>
      <c r="V12">
        <f t="shared" si="0"/>
        <v>0</v>
      </c>
      <c r="W12">
        <f t="shared" si="0"/>
        <v>63012</v>
      </c>
      <c r="X12">
        <f t="shared" si="0"/>
        <v>103621</v>
      </c>
    </row>
    <row r="13" spans="1:24" x14ac:dyDescent="0.25">
      <c r="B13" t="s">
        <v>19</v>
      </c>
      <c r="C13">
        <v>79831</v>
      </c>
      <c r="D13">
        <v>87825</v>
      </c>
      <c r="E13">
        <v>83817</v>
      </c>
      <c r="F13">
        <v>93295</v>
      </c>
      <c r="G13">
        <v>96626</v>
      </c>
      <c r="H13">
        <v>99993</v>
      </c>
      <c r="J13">
        <f>SUM(C$2:C13)</f>
        <v>1035795</v>
      </c>
      <c r="K13">
        <f>SUM(D$2:D13)</f>
        <v>1083336</v>
      </c>
      <c r="L13">
        <f>SUM(E$2:E13)</f>
        <v>1117942</v>
      </c>
      <c r="M13">
        <f>SUM(F$2:F13)</f>
        <v>1189939</v>
      </c>
      <c r="N13">
        <f>SUM(G$2:G13)</f>
        <v>1256282</v>
      </c>
      <c r="O13">
        <f>SUM(H$2:H13)</f>
        <v>1300258</v>
      </c>
      <c r="P13">
        <f t="shared" si="1"/>
        <v>1189939</v>
      </c>
      <c r="R13" t="s">
        <v>19</v>
      </c>
      <c r="S13">
        <f t="shared" si="0"/>
        <v>-154144</v>
      </c>
      <c r="T13">
        <f t="shared" si="0"/>
        <v>-106603</v>
      </c>
      <c r="U13">
        <f t="shared" si="0"/>
        <v>-71997</v>
      </c>
      <c r="V13">
        <f t="shared" si="0"/>
        <v>0</v>
      </c>
      <c r="W13">
        <f t="shared" si="0"/>
        <v>66343</v>
      </c>
      <c r="X13">
        <f t="shared" si="0"/>
        <v>110319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J17">
        <f>SUM(C$17:C17)</f>
        <v>0</v>
      </c>
      <c r="K17">
        <f>SUM(D$17:D17)</f>
        <v>0</v>
      </c>
      <c r="L17">
        <f>SUM(E$17:E17)</f>
        <v>0</v>
      </c>
      <c r="M17">
        <f>SUM(F$17:F17)</f>
        <v>0</v>
      </c>
      <c r="N17">
        <f>SUM(G$17:G17)</f>
        <v>0</v>
      </c>
      <c r="O17">
        <f>SUM(H$17:H17)</f>
        <v>0</v>
      </c>
      <c r="P17">
        <f t="shared" ref="P17:P28" si="2">MEDIAN(K17:O17)</f>
        <v>0</v>
      </c>
      <c r="R17" t="s">
        <v>8</v>
      </c>
      <c r="S17">
        <f t="shared" ref="S17:X28" si="3">J17-$P17</f>
        <v>0</v>
      </c>
      <c r="T17">
        <f t="shared" si="3"/>
        <v>0</v>
      </c>
      <c r="U17">
        <f t="shared" si="3"/>
        <v>0</v>
      </c>
      <c r="V17">
        <f t="shared" si="3"/>
        <v>0</v>
      </c>
      <c r="W17">
        <f t="shared" si="3"/>
        <v>0</v>
      </c>
      <c r="X17">
        <f t="shared" si="3"/>
        <v>0</v>
      </c>
    </row>
    <row r="18" spans="2:24" x14ac:dyDescent="0.25">
      <c r="B18" t="s">
        <v>9</v>
      </c>
      <c r="J18">
        <f>SUM(C$17:C18)</f>
        <v>0</v>
      </c>
      <c r="K18">
        <f>SUM(D$17:D18)</f>
        <v>0</v>
      </c>
      <c r="L18">
        <f>SUM(E$17:E18)</f>
        <v>0</v>
      </c>
      <c r="M18">
        <f>SUM(F$17:F18)</f>
        <v>0</v>
      </c>
      <c r="N18">
        <f>SUM(G$17:G18)</f>
        <v>0</v>
      </c>
      <c r="O18">
        <f>SUM(H$17:H18)</f>
        <v>0</v>
      </c>
      <c r="P18">
        <f t="shared" si="2"/>
        <v>0</v>
      </c>
      <c r="R18" t="s">
        <v>9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  <c r="W18">
        <f t="shared" si="3"/>
        <v>0</v>
      </c>
      <c r="X18">
        <f t="shared" si="3"/>
        <v>0</v>
      </c>
    </row>
    <row r="19" spans="2:24" x14ac:dyDescent="0.25">
      <c r="B19" t="s">
        <v>10</v>
      </c>
      <c r="J19">
        <f>SUM(C$17:C19)</f>
        <v>0</v>
      </c>
      <c r="K19">
        <f>SUM(D$17:D19)</f>
        <v>0</v>
      </c>
      <c r="L19">
        <f>SUM(E$17:E19)</f>
        <v>0</v>
      </c>
      <c r="M19">
        <f>SUM(F$17:F19)</f>
        <v>0</v>
      </c>
      <c r="N19">
        <f>SUM(G$17:G19)</f>
        <v>0</v>
      </c>
      <c r="O19">
        <f>SUM(H$17:H19)</f>
        <v>0</v>
      </c>
      <c r="P19">
        <f t="shared" si="2"/>
        <v>0</v>
      </c>
      <c r="R19" t="s">
        <v>10</v>
      </c>
      <c r="S19">
        <f t="shared" si="3"/>
        <v>0</v>
      </c>
      <c r="T19">
        <f t="shared" si="3"/>
        <v>0</v>
      </c>
      <c r="U19">
        <f t="shared" si="3"/>
        <v>0</v>
      </c>
      <c r="V19">
        <f t="shared" si="3"/>
        <v>0</v>
      </c>
      <c r="W19">
        <f t="shared" si="3"/>
        <v>0</v>
      </c>
      <c r="X19">
        <f t="shared" si="3"/>
        <v>0</v>
      </c>
    </row>
    <row r="20" spans="2:24" x14ac:dyDescent="0.25">
      <c r="B20" t="s">
        <v>11</v>
      </c>
      <c r="J20">
        <f>SUM(C$17:C20)</f>
        <v>0</v>
      </c>
      <c r="K20">
        <f>SUM(D$17:D20)</f>
        <v>0</v>
      </c>
      <c r="L20">
        <f>SUM(E$17:E20)</f>
        <v>0</v>
      </c>
      <c r="M20">
        <f>SUM(F$17:F20)</f>
        <v>0</v>
      </c>
      <c r="N20">
        <f>SUM(G$17:G20)</f>
        <v>0</v>
      </c>
      <c r="O20">
        <f>SUM(H$17:H20)</f>
        <v>0</v>
      </c>
      <c r="P20">
        <f t="shared" si="2"/>
        <v>0</v>
      </c>
      <c r="R20" t="s">
        <v>11</v>
      </c>
      <c r="S20">
        <f t="shared" si="3"/>
        <v>0</v>
      </c>
      <c r="T20">
        <f t="shared" si="3"/>
        <v>0</v>
      </c>
      <c r="U20">
        <f t="shared" si="3"/>
        <v>0</v>
      </c>
      <c r="V20">
        <f t="shared" si="3"/>
        <v>0</v>
      </c>
      <c r="W20">
        <f t="shared" si="3"/>
        <v>0</v>
      </c>
      <c r="X20">
        <f t="shared" si="3"/>
        <v>0</v>
      </c>
    </row>
    <row r="21" spans="2:24" x14ac:dyDescent="0.25">
      <c r="B21" t="s">
        <v>12</v>
      </c>
      <c r="J21">
        <f>SUM(C$17:C21)</f>
        <v>0</v>
      </c>
      <c r="K21">
        <f>SUM(D$17:D21)</f>
        <v>0</v>
      </c>
      <c r="L21">
        <f>SUM(E$17:E21)</f>
        <v>0</v>
      </c>
      <c r="M21">
        <f>SUM(F$17:F21)</f>
        <v>0</v>
      </c>
      <c r="N21">
        <f>SUM(G$17:G21)</f>
        <v>0</v>
      </c>
      <c r="O21">
        <f>SUM(H$17:H21)</f>
        <v>0</v>
      </c>
      <c r="P21">
        <f t="shared" si="2"/>
        <v>0</v>
      </c>
      <c r="R21" t="s">
        <v>12</v>
      </c>
      <c r="S21">
        <f t="shared" si="3"/>
        <v>0</v>
      </c>
      <c r="T21">
        <f t="shared" si="3"/>
        <v>0</v>
      </c>
      <c r="U21">
        <f t="shared" si="3"/>
        <v>0</v>
      </c>
      <c r="V21">
        <f t="shared" si="3"/>
        <v>0</v>
      </c>
      <c r="W21">
        <f t="shared" si="3"/>
        <v>0</v>
      </c>
      <c r="X21">
        <f t="shared" si="3"/>
        <v>0</v>
      </c>
    </row>
    <row r="22" spans="2:24" x14ac:dyDescent="0.25">
      <c r="B22" t="s">
        <v>13</v>
      </c>
      <c r="J22">
        <f>SUM(C$17:C22)</f>
        <v>0</v>
      </c>
      <c r="K22">
        <f>SUM(D$17:D22)</f>
        <v>0</v>
      </c>
      <c r="L22">
        <f>SUM(E$17:E22)</f>
        <v>0</v>
      </c>
      <c r="M22">
        <f>SUM(F$17:F22)</f>
        <v>0</v>
      </c>
      <c r="N22">
        <f>SUM(G$17:G22)</f>
        <v>0</v>
      </c>
      <c r="O22">
        <f>SUM(H$17:H22)</f>
        <v>0</v>
      </c>
      <c r="P22">
        <f t="shared" si="2"/>
        <v>0</v>
      </c>
      <c r="R22" t="s">
        <v>13</v>
      </c>
      <c r="S22">
        <f t="shared" si="3"/>
        <v>0</v>
      </c>
      <c r="T22">
        <f t="shared" si="3"/>
        <v>0</v>
      </c>
      <c r="U22">
        <f t="shared" si="3"/>
        <v>0</v>
      </c>
      <c r="V22">
        <f t="shared" si="3"/>
        <v>0</v>
      </c>
      <c r="W22">
        <f t="shared" si="3"/>
        <v>0</v>
      </c>
      <c r="X22">
        <f t="shared" si="3"/>
        <v>0</v>
      </c>
    </row>
    <row r="23" spans="2:24" x14ac:dyDescent="0.25">
      <c r="B23" t="s">
        <v>14</v>
      </c>
      <c r="J23">
        <f>SUM(C$17:C23)</f>
        <v>0</v>
      </c>
      <c r="K23">
        <f>SUM(D$17:D23)</f>
        <v>0</v>
      </c>
      <c r="L23">
        <f>SUM(E$17:E23)</f>
        <v>0</v>
      </c>
      <c r="M23">
        <f>SUM(F$17:F23)</f>
        <v>0</v>
      </c>
      <c r="N23">
        <f>SUM(G$17:G23)</f>
        <v>0</v>
      </c>
      <c r="O23">
        <f>SUM(H$17:H23)</f>
        <v>0</v>
      </c>
      <c r="P23">
        <f t="shared" si="2"/>
        <v>0</v>
      </c>
      <c r="R23" t="s">
        <v>14</v>
      </c>
      <c r="S23">
        <f t="shared" si="3"/>
        <v>0</v>
      </c>
      <c r="T23">
        <f t="shared" si="3"/>
        <v>0</v>
      </c>
      <c r="U23">
        <f t="shared" si="3"/>
        <v>0</v>
      </c>
      <c r="V23">
        <f t="shared" si="3"/>
        <v>0</v>
      </c>
      <c r="W23">
        <f t="shared" si="3"/>
        <v>0</v>
      </c>
      <c r="X23">
        <f t="shared" si="3"/>
        <v>0</v>
      </c>
    </row>
    <row r="24" spans="2:24" x14ac:dyDescent="0.25">
      <c r="B24" t="s">
        <v>15</v>
      </c>
      <c r="J24">
        <f>SUM(C$17:C24)</f>
        <v>0</v>
      </c>
      <c r="K24">
        <f>SUM(D$17:D24)</f>
        <v>0</v>
      </c>
      <c r="L24">
        <f>SUM(E$17:E24)</f>
        <v>0</v>
      </c>
      <c r="M24">
        <f>SUM(F$17:F24)</f>
        <v>0</v>
      </c>
      <c r="N24">
        <f>SUM(G$17:G24)</f>
        <v>0</v>
      </c>
      <c r="O24">
        <f>SUM(H$17:H24)</f>
        <v>0</v>
      </c>
      <c r="P24">
        <f t="shared" si="2"/>
        <v>0</v>
      </c>
      <c r="R24" t="s">
        <v>15</v>
      </c>
      <c r="S24">
        <f t="shared" si="3"/>
        <v>0</v>
      </c>
      <c r="T24">
        <f t="shared" si="3"/>
        <v>0</v>
      </c>
      <c r="U24">
        <f t="shared" si="3"/>
        <v>0</v>
      </c>
      <c r="V24">
        <f t="shared" si="3"/>
        <v>0</v>
      </c>
      <c r="W24">
        <f t="shared" si="3"/>
        <v>0</v>
      </c>
      <c r="X24">
        <f t="shared" si="3"/>
        <v>0</v>
      </c>
    </row>
    <row r="25" spans="2:24" x14ac:dyDescent="0.25">
      <c r="B25" t="s">
        <v>16</v>
      </c>
      <c r="J25">
        <f>SUM(C$17:C25)</f>
        <v>0</v>
      </c>
      <c r="K25">
        <f>SUM(D$17:D25)</f>
        <v>0</v>
      </c>
      <c r="L25">
        <f>SUM(E$17:E25)</f>
        <v>0</v>
      </c>
      <c r="M25">
        <f>SUM(F$17:F25)</f>
        <v>0</v>
      </c>
      <c r="N25">
        <f>SUM(G$17:G25)</f>
        <v>0</v>
      </c>
      <c r="O25">
        <f>SUM(H$17:H25)</f>
        <v>0</v>
      </c>
      <c r="P25">
        <f t="shared" si="2"/>
        <v>0</v>
      </c>
      <c r="R25" t="s">
        <v>16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  <c r="X25">
        <f t="shared" si="3"/>
        <v>0</v>
      </c>
    </row>
    <row r="26" spans="2:24" x14ac:dyDescent="0.25">
      <c r="B26" t="s">
        <v>17</v>
      </c>
      <c r="J26">
        <f>SUM(C$17:C26)</f>
        <v>0</v>
      </c>
      <c r="K26">
        <f>SUM(D$17:D26)</f>
        <v>0</v>
      </c>
      <c r="L26">
        <f>SUM(E$17:E26)</f>
        <v>0</v>
      </c>
      <c r="M26">
        <f>SUM(F$17:F26)</f>
        <v>0</v>
      </c>
      <c r="N26">
        <f>SUM(G$17:G26)</f>
        <v>0</v>
      </c>
      <c r="O26">
        <f>SUM(H$17:H26)</f>
        <v>0</v>
      </c>
      <c r="P26">
        <f t="shared" si="2"/>
        <v>0</v>
      </c>
      <c r="R26" t="s">
        <v>17</v>
      </c>
      <c r="S26">
        <f t="shared" si="3"/>
        <v>0</v>
      </c>
      <c r="T26">
        <f t="shared" si="3"/>
        <v>0</v>
      </c>
      <c r="U26">
        <f t="shared" si="3"/>
        <v>0</v>
      </c>
      <c r="V26">
        <f t="shared" si="3"/>
        <v>0</v>
      </c>
      <c r="W26">
        <f t="shared" si="3"/>
        <v>0</v>
      </c>
      <c r="X26">
        <f t="shared" si="3"/>
        <v>0</v>
      </c>
    </row>
    <row r="27" spans="2:24" x14ac:dyDescent="0.25">
      <c r="B27" t="s">
        <v>18</v>
      </c>
      <c r="J27">
        <f>SUM(C$17:C27)</f>
        <v>0</v>
      </c>
      <c r="K27">
        <f>SUM(D$17:D27)</f>
        <v>0</v>
      </c>
      <c r="L27">
        <f>SUM(E$17:E27)</f>
        <v>0</v>
      </c>
      <c r="M27">
        <f>SUM(F$17:F27)</f>
        <v>0</v>
      </c>
      <c r="N27">
        <f>SUM(G$17:G27)</f>
        <v>0</v>
      </c>
      <c r="O27">
        <f>SUM(H$17:H27)</f>
        <v>0</v>
      </c>
      <c r="P27">
        <f t="shared" si="2"/>
        <v>0</v>
      </c>
      <c r="R27" t="s">
        <v>18</v>
      </c>
      <c r="S27">
        <f t="shared" si="3"/>
        <v>0</v>
      </c>
      <c r="T27">
        <f t="shared" si="3"/>
        <v>0</v>
      </c>
      <c r="U27">
        <f t="shared" si="3"/>
        <v>0</v>
      </c>
      <c r="V27">
        <f t="shared" si="3"/>
        <v>0</v>
      </c>
      <c r="W27">
        <f t="shared" si="3"/>
        <v>0</v>
      </c>
      <c r="X27">
        <f t="shared" si="3"/>
        <v>0</v>
      </c>
    </row>
    <row r="28" spans="2:24" x14ac:dyDescent="0.25">
      <c r="B28" t="s">
        <v>19</v>
      </c>
      <c r="J28">
        <f>SUM(C$17:C28)</f>
        <v>0</v>
      </c>
      <c r="K28">
        <f>SUM(D$17:D28)</f>
        <v>0</v>
      </c>
      <c r="L28">
        <f>SUM(E$17:E28)</f>
        <v>0</v>
      </c>
      <c r="M28">
        <f>SUM(F$17:F28)</f>
        <v>0</v>
      </c>
      <c r="N28">
        <f>SUM(G$17:G28)</f>
        <v>0</v>
      </c>
      <c r="O28">
        <f>SUM(H$17:H28)</f>
        <v>0</v>
      </c>
      <c r="P28">
        <f t="shared" si="2"/>
        <v>0</v>
      </c>
      <c r="R28" t="s">
        <v>19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  <c r="X28">
        <f t="shared" si="3"/>
        <v>0</v>
      </c>
    </row>
    <row r="31" spans="2:24" x14ac:dyDescent="0.25">
      <c r="B31" s="3" t="s">
        <v>208</v>
      </c>
    </row>
    <row r="32" spans="2:24" x14ac:dyDescent="0.25">
      <c r="B32" s="3"/>
    </row>
  </sheetData>
  <hyperlinks>
    <hyperlink ref="A1" location="home!A1" display="home" xr:uid="{E22CB3B1-6ED6-4420-A587-442D0E73106C}"/>
    <hyperlink ref="B31" r:id="rId1" xr:uid="{EE17C4CB-5C6D-4479-9433-A20F6C2CFF1A}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FF1E-8F62-4B77-83FA-C05B8E5BF984}">
  <dimension ref="A1:AA31"/>
  <sheetViews>
    <sheetView zoomScaleNormal="100" workbookViewId="0"/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10948</v>
      </c>
      <c r="D2">
        <v>13137</v>
      </c>
      <c r="E2">
        <v>9601</v>
      </c>
      <c r="F2">
        <v>12510</v>
      </c>
      <c r="G2">
        <v>17139</v>
      </c>
      <c r="H2" s="12">
        <v>17116</v>
      </c>
      <c r="I2" s="12">
        <v>14896</v>
      </c>
      <c r="K2">
        <f>SUM(C$2:C2)</f>
        <v>10948</v>
      </c>
      <c r="L2">
        <f>SUM(D$2:D2)</f>
        <v>13137</v>
      </c>
      <c r="M2">
        <f>SUM(E$2:E2)</f>
        <v>9601</v>
      </c>
      <c r="N2">
        <f>SUM(F$2:F2)</f>
        <v>12510</v>
      </c>
      <c r="O2">
        <f>SUM(G$2:G2)</f>
        <v>17139</v>
      </c>
      <c r="P2" s="12">
        <f>SUM(H$2:H2)</f>
        <v>17116</v>
      </c>
      <c r="Q2" s="12">
        <f>SUM(I$2:I2)</f>
        <v>14896</v>
      </c>
      <c r="R2" s="12">
        <f>MEDIAN(M2:Q2)</f>
        <v>14896</v>
      </c>
      <c r="T2" t="s">
        <v>8</v>
      </c>
      <c r="U2">
        <f t="shared" ref="U2:AA13" si="0">K2-$R2</f>
        <v>-3948</v>
      </c>
      <c r="V2">
        <f t="shared" si="0"/>
        <v>-1759</v>
      </c>
      <c r="W2">
        <f t="shared" si="0"/>
        <v>-5295</v>
      </c>
      <c r="X2">
        <f t="shared" si="0"/>
        <v>-2386</v>
      </c>
      <c r="Y2">
        <f t="shared" si="0"/>
        <v>2243</v>
      </c>
      <c r="Z2">
        <f t="shared" si="0"/>
        <v>2220</v>
      </c>
      <c r="AA2">
        <f t="shared" si="0"/>
        <v>0</v>
      </c>
    </row>
    <row r="3" spans="1:27" x14ac:dyDescent="0.25">
      <c r="B3" t="s">
        <v>9</v>
      </c>
      <c r="C3">
        <v>10113</v>
      </c>
      <c r="D3">
        <v>9617</v>
      </c>
      <c r="E3">
        <v>11491</v>
      </c>
      <c r="F3">
        <v>13536</v>
      </c>
      <c r="G3">
        <v>12497</v>
      </c>
      <c r="H3" s="12">
        <v>13468</v>
      </c>
      <c r="I3" s="12">
        <v>15476</v>
      </c>
      <c r="K3">
        <f>SUM(C$2:C3)</f>
        <v>21061</v>
      </c>
      <c r="L3">
        <f>SUM(D$2:D3)</f>
        <v>22754</v>
      </c>
      <c r="M3">
        <f>SUM(E$2:E3)</f>
        <v>21092</v>
      </c>
      <c r="N3">
        <f>SUM(F$2:F3)</f>
        <v>26046</v>
      </c>
      <c r="O3">
        <f>SUM(G$2:G3)</f>
        <v>29636</v>
      </c>
      <c r="P3" s="12">
        <f>SUM(H$2:H3)</f>
        <v>30584</v>
      </c>
      <c r="Q3" s="12">
        <f>SUM(I$2:I3)</f>
        <v>30372</v>
      </c>
      <c r="R3" s="12">
        <f t="shared" ref="R3:R13" si="1">MEDIAN(M3:Q3)</f>
        <v>29636</v>
      </c>
      <c r="T3" t="s">
        <v>9</v>
      </c>
      <c r="U3">
        <f t="shared" si="0"/>
        <v>-8575</v>
      </c>
      <c r="V3">
        <f t="shared" si="0"/>
        <v>-6882</v>
      </c>
      <c r="W3">
        <f t="shared" si="0"/>
        <v>-8544</v>
      </c>
      <c r="X3">
        <f t="shared" si="0"/>
        <v>-3590</v>
      </c>
      <c r="Y3">
        <f t="shared" si="0"/>
        <v>0</v>
      </c>
      <c r="Z3">
        <f t="shared" si="0"/>
        <v>948</v>
      </c>
      <c r="AA3">
        <f t="shared" si="0"/>
        <v>736</v>
      </c>
    </row>
    <row r="4" spans="1:27" x14ac:dyDescent="0.25">
      <c r="B4" t="s">
        <v>10</v>
      </c>
      <c r="D4">
        <v>12788</v>
      </c>
      <c r="E4">
        <v>13819</v>
      </c>
      <c r="F4">
        <v>14368</v>
      </c>
      <c r="G4">
        <v>14567</v>
      </c>
      <c r="H4" s="12">
        <v>16704</v>
      </c>
      <c r="I4" s="12">
        <v>18866</v>
      </c>
      <c r="L4">
        <f>SUM(D$2:D4)</f>
        <v>35542</v>
      </c>
      <c r="M4">
        <f>SUM(E$2:E4)</f>
        <v>34911</v>
      </c>
      <c r="N4">
        <f>SUM(F$2:F4)</f>
        <v>40414</v>
      </c>
      <c r="O4">
        <f>SUM(G$2:G4)</f>
        <v>44203</v>
      </c>
      <c r="P4" s="12">
        <f>SUM(H$2:H4)</f>
        <v>47288</v>
      </c>
      <c r="Q4" s="12">
        <f>SUM(I$2:I4)</f>
        <v>49238</v>
      </c>
      <c r="R4" s="12">
        <f t="shared" si="1"/>
        <v>44203</v>
      </c>
      <c r="T4" t="s">
        <v>10</v>
      </c>
      <c r="V4">
        <f t="shared" si="0"/>
        <v>-8661</v>
      </c>
      <c r="W4">
        <f t="shared" si="0"/>
        <v>-9292</v>
      </c>
      <c r="X4">
        <f t="shared" si="0"/>
        <v>-3789</v>
      </c>
      <c r="Y4">
        <f t="shared" si="0"/>
        <v>0</v>
      </c>
      <c r="Z4">
        <f t="shared" si="0"/>
        <v>3085</v>
      </c>
      <c r="AA4">
        <f t="shared" si="0"/>
        <v>5035</v>
      </c>
    </row>
    <row r="5" spans="1:27" x14ac:dyDescent="0.25">
      <c r="B5" t="s">
        <v>11</v>
      </c>
      <c r="D5">
        <v>11222</v>
      </c>
      <c r="E5">
        <v>12264</v>
      </c>
      <c r="F5">
        <v>12864</v>
      </c>
      <c r="G5">
        <v>14285</v>
      </c>
      <c r="H5" s="12">
        <v>13676</v>
      </c>
      <c r="I5" s="12">
        <v>14245</v>
      </c>
      <c r="L5">
        <f>SUM(D$2:D5)</f>
        <v>46764</v>
      </c>
      <c r="M5">
        <f>SUM(E$2:E5)</f>
        <v>47175</v>
      </c>
      <c r="N5">
        <f>SUM(F$2:F5)</f>
        <v>53278</v>
      </c>
      <c r="O5">
        <f>SUM(G$2:G5)</f>
        <v>58488</v>
      </c>
      <c r="P5" s="12">
        <f>SUM(H$2:H5)</f>
        <v>60964</v>
      </c>
      <c r="Q5" s="12">
        <f>SUM(I$2:I5)</f>
        <v>63483</v>
      </c>
      <c r="R5" s="12">
        <f t="shared" si="1"/>
        <v>58488</v>
      </c>
      <c r="T5" t="s">
        <v>11</v>
      </c>
      <c r="V5">
        <f t="shared" si="0"/>
        <v>-11724</v>
      </c>
      <c r="W5">
        <f t="shared" si="0"/>
        <v>-11313</v>
      </c>
      <c r="X5">
        <f t="shared" si="0"/>
        <v>-5210</v>
      </c>
      <c r="Y5">
        <f t="shared" si="0"/>
        <v>0</v>
      </c>
      <c r="Z5">
        <f t="shared" si="0"/>
        <v>2476</v>
      </c>
      <c r="AA5">
        <f t="shared" si="0"/>
        <v>4995</v>
      </c>
    </row>
    <row r="6" spans="1:27" x14ac:dyDescent="0.25">
      <c r="B6" t="s">
        <v>12</v>
      </c>
      <c r="D6">
        <v>9442</v>
      </c>
      <c r="E6">
        <v>12300</v>
      </c>
      <c r="F6">
        <v>12235</v>
      </c>
      <c r="G6">
        <v>14587</v>
      </c>
      <c r="H6" s="12">
        <v>15279</v>
      </c>
      <c r="I6" s="12">
        <v>15769</v>
      </c>
      <c r="L6">
        <f>SUM(D$2:D6)</f>
        <v>56206</v>
      </c>
      <c r="M6">
        <f>SUM(E$2:E6)</f>
        <v>59475</v>
      </c>
      <c r="N6">
        <f>SUM(F$2:F6)</f>
        <v>65513</v>
      </c>
      <c r="O6">
        <f>SUM(G$2:G6)</f>
        <v>73075</v>
      </c>
      <c r="P6" s="12">
        <f>SUM(H$2:H6)</f>
        <v>76243</v>
      </c>
      <c r="Q6" s="12">
        <f>SUM(I$2:I6)</f>
        <v>79252</v>
      </c>
      <c r="R6" s="12">
        <f t="shared" si="1"/>
        <v>73075</v>
      </c>
      <c r="T6" t="s">
        <v>12</v>
      </c>
      <c r="V6">
        <f t="shared" si="0"/>
        <v>-16869</v>
      </c>
      <c r="W6">
        <f t="shared" si="0"/>
        <v>-13600</v>
      </c>
      <c r="X6">
        <f t="shared" si="0"/>
        <v>-7562</v>
      </c>
      <c r="Y6">
        <f t="shared" si="0"/>
        <v>0</v>
      </c>
      <c r="Z6">
        <f t="shared" si="0"/>
        <v>3168</v>
      </c>
      <c r="AA6">
        <f t="shared" si="0"/>
        <v>6177</v>
      </c>
    </row>
    <row r="7" spans="1:27" x14ac:dyDescent="0.25">
      <c r="B7" t="s">
        <v>13</v>
      </c>
      <c r="D7">
        <v>10943</v>
      </c>
      <c r="E7">
        <v>15127</v>
      </c>
      <c r="F7">
        <v>14247</v>
      </c>
      <c r="G7">
        <v>12886</v>
      </c>
      <c r="H7" s="12">
        <v>13587</v>
      </c>
      <c r="I7" s="12">
        <v>15824</v>
      </c>
      <c r="L7">
        <f>SUM(D$2:D7)</f>
        <v>67149</v>
      </c>
      <c r="M7">
        <f>SUM(E$2:E7)</f>
        <v>74602</v>
      </c>
      <c r="N7">
        <f>SUM(F$2:F7)</f>
        <v>79760</v>
      </c>
      <c r="O7">
        <f>SUM(G$2:G7)</f>
        <v>85961</v>
      </c>
      <c r="P7" s="12">
        <f>SUM(H$2:H7)</f>
        <v>89830</v>
      </c>
      <c r="Q7" s="12">
        <f>SUM(I$2:I7)</f>
        <v>95076</v>
      </c>
      <c r="R7" s="12">
        <f t="shared" si="1"/>
        <v>85961</v>
      </c>
      <c r="T7" t="s">
        <v>13</v>
      </c>
      <c r="V7">
        <f t="shared" si="0"/>
        <v>-18812</v>
      </c>
      <c r="W7">
        <f t="shared" si="0"/>
        <v>-11359</v>
      </c>
      <c r="X7">
        <f t="shared" si="0"/>
        <v>-6201</v>
      </c>
      <c r="Y7">
        <f t="shared" si="0"/>
        <v>0</v>
      </c>
      <c r="Z7">
        <f t="shared" si="0"/>
        <v>3869</v>
      </c>
      <c r="AA7">
        <f t="shared" si="0"/>
        <v>9115</v>
      </c>
    </row>
    <row r="8" spans="1:27" x14ac:dyDescent="0.25">
      <c r="B8" t="s">
        <v>14</v>
      </c>
      <c r="D8">
        <v>10950</v>
      </c>
      <c r="E8">
        <v>11809</v>
      </c>
      <c r="F8">
        <v>12614</v>
      </c>
      <c r="G8">
        <v>15104</v>
      </c>
      <c r="H8" s="12">
        <v>14709</v>
      </c>
      <c r="I8" s="12">
        <v>15303</v>
      </c>
      <c r="L8">
        <f>SUM(D$2:D8)</f>
        <v>78099</v>
      </c>
      <c r="M8">
        <f>SUM(E$2:E8)</f>
        <v>86411</v>
      </c>
      <c r="N8">
        <f>SUM(F$2:F8)</f>
        <v>92374</v>
      </c>
      <c r="O8">
        <f>SUM(G$2:G8)</f>
        <v>101065</v>
      </c>
      <c r="P8" s="12">
        <f>SUM(H$2:H8)</f>
        <v>104539</v>
      </c>
      <c r="Q8" s="12">
        <f>SUM(I$2:I8)</f>
        <v>110379</v>
      </c>
      <c r="R8" s="12">
        <f t="shared" si="1"/>
        <v>101065</v>
      </c>
      <c r="T8" t="s">
        <v>14</v>
      </c>
      <c r="V8">
        <f t="shared" si="0"/>
        <v>-22966</v>
      </c>
      <c r="W8">
        <f t="shared" si="0"/>
        <v>-14654</v>
      </c>
      <c r="X8">
        <f t="shared" si="0"/>
        <v>-8691</v>
      </c>
      <c r="Y8">
        <f t="shared" si="0"/>
        <v>0</v>
      </c>
      <c r="Z8">
        <f t="shared" si="0"/>
        <v>3474</v>
      </c>
      <c r="AA8">
        <f t="shared" si="0"/>
        <v>9314</v>
      </c>
    </row>
    <row r="9" spans="1:27" x14ac:dyDescent="0.25">
      <c r="B9" t="s">
        <v>15</v>
      </c>
      <c r="D9">
        <v>11902</v>
      </c>
      <c r="E9">
        <v>12588</v>
      </c>
      <c r="F9">
        <v>12787</v>
      </c>
      <c r="G9">
        <v>14330</v>
      </c>
      <c r="H9" s="12">
        <v>15150</v>
      </c>
      <c r="I9" s="12">
        <v>16739</v>
      </c>
      <c r="L9">
        <f>SUM(D$2:D9)</f>
        <v>90001</v>
      </c>
      <c r="M9">
        <f>SUM(E$2:E9)</f>
        <v>98999</v>
      </c>
      <c r="N9">
        <f>SUM(F$2:F9)</f>
        <v>105161</v>
      </c>
      <c r="O9">
        <f>SUM(G$2:G9)</f>
        <v>115395</v>
      </c>
      <c r="P9" s="12">
        <f>SUM(H$2:H9)</f>
        <v>119689</v>
      </c>
      <c r="Q9" s="12">
        <f>SUM(I$2:I9)</f>
        <v>127118</v>
      </c>
      <c r="R9" s="12">
        <f t="shared" si="1"/>
        <v>115395</v>
      </c>
      <c r="T9" t="s">
        <v>15</v>
      </c>
      <c r="V9">
        <f t="shared" si="0"/>
        <v>-25394</v>
      </c>
      <c r="W9">
        <f t="shared" si="0"/>
        <v>-16396</v>
      </c>
      <c r="X9">
        <f t="shared" si="0"/>
        <v>-10234</v>
      </c>
      <c r="Y9">
        <f t="shared" si="0"/>
        <v>0</v>
      </c>
      <c r="Z9">
        <f t="shared" si="0"/>
        <v>4294</v>
      </c>
      <c r="AA9">
        <f t="shared" si="0"/>
        <v>11723</v>
      </c>
    </row>
    <row r="10" spans="1:27" x14ac:dyDescent="0.25">
      <c r="B10" t="s">
        <v>16</v>
      </c>
      <c r="D10">
        <v>12217</v>
      </c>
      <c r="E10">
        <v>13464</v>
      </c>
      <c r="F10">
        <v>13854</v>
      </c>
      <c r="G10">
        <v>14533</v>
      </c>
      <c r="H10" s="12">
        <v>13913</v>
      </c>
      <c r="I10" s="12">
        <v>15912</v>
      </c>
      <c r="L10">
        <f>SUM(D$2:D10)</f>
        <v>102218</v>
      </c>
      <c r="M10">
        <f>SUM(E$2:E10)</f>
        <v>112463</v>
      </c>
      <c r="N10">
        <f>SUM(F$2:F10)</f>
        <v>119015</v>
      </c>
      <c r="O10">
        <f>SUM(G$2:G10)</f>
        <v>129928</v>
      </c>
      <c r="P10" s="12">
        <f>SUM(H$2:H10)</f>
        <v>133602</v>
      </c>
      <c r="Q10" s="12">
        <f>SUM(I$2:I10)</f>
        <v>143030</v>
      </c>
      <c r="R10" s="12">
        <f t="shared" si="1"/>
        <v>129928</v>
      </c>
      <c r="T10" t="s">
        <v>16</v>
      </c>
      <c r="V10">
        <f t="shared" si="0"/>
        <v>-27710</v>
      </c>
      <c r="W10">
        <f t="shared" si="0"/>
        <v>-17465</v>
      </c>
      <c r="X10">
        <f t="shared" si="0"/>
        <v>-10913</v>
      </c>
      <c r="Y10">
        <f t="shared" si="0"/>
        <v>0</v>
      </c>
      <c r="Z10">
        <f t="shared" si="0"/>
        <v>3674</v>
      </c>
      <c r="AA10">
        <f t="shared" si="0"/>
        <v>13102</v>
      </c>
    </row>
    <row r="11" spans="1:27" x14ac:dyDescent="0.25">
      <c r="B11" t="s">
        <v>17</v>
      </c>
      <c r="D11">
        <v>12242</v>
      </c>
      <c r="E11">
        <v>13166</v>
      </c>
      <c r="F11">
        <v>14031</v>
      </c>
      <c r="G11">
        <v>16236</v>
      </c>
      <c r="H11" s="12">
        <v>16793</v>
      </c>
      <c r="I11" s="12">
        <v>17036</v>
      </c>
      <c r="L11">
        <f>SUM(D$2:D11)</f>
        <v>114460</v>
      </c>
      <c r="M11">
        <f>SUM(E$2:E11)</f>
        <v>125629</v>
      </c>
      <c r="N11">
        <f>SUM(F$2:F11)</f>
        <v>133046</v>
      </c>
      <c r="O11">
        <f>SUM(G$2:G11)</f>
        <v>146164</v>
      </c>
      <c r="P11" s="12">
        <f>SUM(H$2:H11)</f>
        <v>150395</v>
      </c>
      <c r="Q11" s="12">
        <f>SUM(I$2:I11)</f>
        <v>160066</v>
      </c>
      <c r="R11" s="12">
        <f t="shared" si="1"/>
        <v>146164</v>
      </c>
      <c r="T11" t="s">
        <v>17</v>
      </c>
      <c r="V11">
        <f t="shared" si="0"/>
        <v>-31704</v>
      </c>
      <c r="W11">
        <f t="shared" si="0"/>
        <v>-20535</v>
      </c>
      <c r="X11">
        <f t="shared" si="0"/>
        <v>-13118</v>
      </c>
      <c r="Y11">
        <f t="shared" si="0"/>
        <v>0</v>
      </c>
      <c r="Z11">
        <f t="shared" si="0"/>
        <v>4231</v>
      </c>
      <c r="AA11">
        <f t="shared" si="0"/>
        <v>13902</v>
      </c>
    </row>
    <row r="12" spans="1:27" x14ac:dyDescent="0.25">
      <c r="B12" t="s">
        <v>18</v>
      </c>
      <c r="D12">
        <v>12348</v>
      </c>
      <c r="E12">
        <v>14057</v>
      </c>
      <c r="F12">
        <v>14656</v>
      </c>
      <c r="G12">
        <v>14687</v>
      </c>
      <c r="H12" s="12">
        <v>16057</v>
      </c>
      <c r="I12" s="12">
        <v>17212</v>
      </c>
      <c r="L12">
        <f>SUM(D$2:D12)</f>
        <v>126808</v>
      </c>
      <c r="M12">
        <f>SUM(E$2:E12)</f>
        <v>139686</v>
      </c>
      <c r="N12">
        <f>SUM(F$2:F12)</f>
        <v>147702</v>
      </c>
      <c r="O12">
        <f>SUM(G$2:G12)</f>
        <v>160851</v>
      </c>
      <c r="P12" s="12">
        <f>SUM(H$2:H12)</f>
        <v>166452</v>
      </c>
      <c r="Q12" s="12">
        <f>SUM(I$2:I12)</f>
        <v>177278</v>
      </c>
      <c r="R12" s="12">
        <f t="shared" si="1"/>
        <v>160851</v>
      </c>
      <c r="T12" t="s">
        <v>18</v>
      </c>
      <c r="V12">
        <f t="shared" si="0"/>
        <v>-34043</v>
      </c>
      <c r="W12">
        <f t="shared" si="0"/>
        <v>-21165</v>
      </c>
      <c r="X12">
        <f t="shared" si="0"/>
        <v>-13149</v>
      </c>
      <c r="Y12">
        <f t="shared" si="0"/>
        <v>0</v>
      </c>
      <c r="Z12">
        <f t="shared" si="0"/>
        <v>5601</v>
      </c>
      <c r="AA12">
        <f t="shared" si="0"/>
        <v>16427</v>
      </c>
    </row>
    <row r="13" spans="1:27" x14ac:dyDescent="0.25">
      <c r="B13" t="s">
        <v>19</v>
      </c>
      <c r="D13">
        <v>12178</v>
      </c>
      <c r="E13">
        <v>14127</v>
      </c>
      <c r="F13">
        <v>17547</v>
      </c>
      <c r="G13">
        <v>16916</v>
      </c>
      <c r="H13" s="12">
        <v>15149</v>
      </c>
      <c r="I13" s="12">
        <v>16566</v>
      </c>
      <c r="L13">
        <f>SUM(D$2:D13)</f>
        <v>138986</v>
      </c>
      <c r="M13">
        <f>SUM(E$2:E13)</f>
        <v>153813</v>
      </c>
      <c r="N13">
        <f>SUM(F$2:F13)</f>
        <v>165249</v>
      </c>
      <c r="O13">
        <f>SUM(G$2:G13)</f>
        <v>177767</v>
      </c>
      <c r="P13">
        <f>SUM(H$2:H13)</f>
        <v>181601</v>
      </c>
      <c r="Q13">
        <f>SUM(I$2:I13)</f>
        <v>193844</v>
      </c>
      <c r="R13">
        <f t="shared" si="1"/>
        <v>177767</v>
      </c>
      <c r="T13" t="s">
        <v>19</v>
      </c>
      <c r="V13">
        <f t="shared" si="0"/>
        <v>-38781</v>
      </c>
      <c r="W13">
        <f t="shared" si="0"/>
        <v>-23954</v>
      </c>
      <c r="X13">
        <f t="shared" si="0"/>
        <v>-12518</v>
      </c>
      <c r="Y13">
        <f t="shared" si="0"/>
        <v>0</v>
      </c>
      <c r="Z13">
        <f t="shared" si="0"/>
        <v>3834</v>
      </c>
      <c r="AA13">
        <f t="shared" si="0"/>
        <v>16077</v>
      </c>
    </row>
    <row r="16" spans="1:27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17770</v>
      </c>
      <c r="D17">
        <v>15954</v>
      </c>
      <c r="E17">
        <v>16332</v>
      </c>
      <c r="F17">
        <v>14673</v>
      </c>
      <c r="G17">
        <v>16622</v>
      </c>
      <c r="H17">
        <v>16761</v>
      </c>
      <c r="I17">
        <v>12835</v>
      </c>
      <c r="K17">
        <f>SUM(C$17:C17)</f>
        <v>17770</v>
      </c>
      <c r="L17">
        <f>SUM(D$17:D17)</f>
        <v>15954</v>
      </c>
      <c r="M17">
        <f>SUM(E$17:E17)</f>
        <v>16332</v>
      </c>
      <c r="N17">
        <f>SUM(F$17:F17)</f>
        <v>14673</v>
      </c>
      <c r="O17">
        <f>SUM(G$17:G17)</f>
        <v>16622</v>
      </c>
      <c r="P17">
        <f>SUM(H$17:H17)</f>
        <v>16761</v>
      </c>
      <c r="Q17">
        <f>SUM(I$17:I17)</f>
        <v>12835</v>
      </c>
      <c r="R17">
        <f t="shared" ref="R17:R28" si="2">MEDIAN(M17:Q17)</f>
        <v>16332</v>
      </c>
      <c r="T17" t="s">
        <v>8</v>
      </c>
      <c r="U17">
        <f t="shared" ref="U17:AA28" si="3">K17-$R17</f>
        <v>1438</v>
      </c>
      <c r="V17">
        <f t="shared" si="3"/>
        <v>-378</v>
      </c>
      <c r="W17">
        <f t="shared" si="3"/>
        <v>0</v>
      </c>
      <c r="X17">
        <f t="shared" si="3"/>
        <v>-1659</v>
      </c>
      <c r="Y17">
        <f t="shared" si="3"/>
        <v>290</v>
      </c>
      <c r="Z17">
        <f t="shared" si="3"/>
        <v>429</v>
      </c>
      <c r="AA17">
        <f t="shared" si="3"/>
        <v>-3497</v>
      </c>
    </row>
    <row r="18" spans="2:27" x14ac:dyDescent="0.25">
      <c r="B18" t="s">
        <v>9</v>
      </c>
      <c r="C18">
        <v>18506</v>
      </c>
      <c r="D18">
        <v>14887</v>
      </c>
      <c r="E18">
        <v>14856</v>
      </c>
      <c r="F18">
        <v>16211</v>
      </c>
      <c r="G18">
        <v>13352</v>
      </c>
      <c r="H18">
        <v>14493</v>
      </c>
      <c r="I18">
        <v>14865</v>
      </c>
      <c r="K18">
        <f>SUM(C$17:C18)</f>
        <v>36276</v>
      </c>
      <c r="L18">
        <f>SUM(D$17:D18)</f>
        <v>30841</v>
      </c>
      <c r="M18">
        <f>SUM(E$17:E18)</f>
        <v>31188</v>
      </c>
      <c r="N18">
        <f>SUM(F$17:F18)</f>
        <v>30884</v>
      </c>
      <c r="O18">
        <f>SUM(G$17:G18)</f>
        <v>29974</v>
      </c>
      <c r="P18">
        <f>SUM(H$17:H18)</f>
        <v>31254</v>
      </c>
      <c r="Q18">
        <f>SUM(I$17:I18)</f>
        <v>27700</v>
      </c>
      <c r="R18">
        <f t="shared" si="2"/>
        <v>30884</v>
      </c>
      <c r="T18" t="s">
        <v>9</v>
      </c>
      <c r="U18">
        <f t="shared" si="3"/>
        <v>5392</v>
      </c>
      <c r="V18">
        <f t="shared" si="3"/>
        <v>-43</v>
      </c>
      <c r="W18">
        <f t="shared" si="3"/>
        <v>304</v>
      </c>
      <c r="X18">
        <f t="shared" si="3"/>
        <v>0</v>
      </c>
      <c r="Y18">
        <f t="shared" si="3"/>
        <v>-910</v>
      </c>
      <c r="Z18">
        <f t="shared" si="3"/>
        <v>370</v>
      </c>
      <c r="AA18">
        <f t="shared" si="3"/>
        <v>-3184</v>
      </c>
    </row>
    <row r="19" spans="2:27" x14ac:dyDescent="0.25">
      <c r="B19" t="s">
        <v>10</v>
      </c>
      <c r="D19">
        <v>18239</v>
      </c>
      <c r="E19">
        <v>16438</v>
      </c>
      <c r="F19">
        <v>16083</v>
      </c>
      <c r="G19">
        <v>15171</v>
      </c>
      <c r="H19">
        <v>17200</v>
      </c>
      <c r="I19">
        <v>17391</v>
      </c>
      <c r="L19">
        <f>SUM(D$17:D19)</f>
        <v>49080</v>
      </c>
      <c r="M19">
        <f>SUM(E$17:E19)</f>
        <v>47626</v>
      </c>
      <c r="N19">
        <f>SUM(F$17:F19)</f>
        <v>46967</v>
      </c>
      <c r="O19">
        <f>SUM(G$17:G19)</f>
        <v>45145</v>
      </c>
      <c r="P19">
        <f>SUM(H$17:H19)</f>
        <v>48454</v>
      </c>
      <c r="Q19">
        <f>SUM(I$17:I19)</f>
        <v>45091</v>
      </c>
      <c r="R19">
        <f t="shared" si="2"/>
        <v>46967</v>
      </c>
      <c r="T19" t="s">
        <v>10</v>
      </c>
      <c r="V19">
        <f t="shared" si="3"/>
        <v>2113</v>
      </c>
      <c r="W19">
        <f t="shared" si="3"/>
        <v>659</v>
      </c>
      <c r="X19">
        <f t="shared" si="3"/>
        <v>0</v>
      </c>
      <c r="Y19">
        <f t="shared" si="3"/>
        <v>-1822</v>
      </c>
      <c r="Z19">
        <f t="shared" si="3"/>
        <v>1487</v>
      </c>
      <c r="AA19">
        <f t="shared" si="3"/>
        <v>-1876</v>
      </c>
    </row>
    <row r="20" spans="2:27" x14ac:dyDescent="0.25">
      <c r="B20" t="s">
        <v>11</v>
      </c>
      <c r="D20">
        <v>14655</v>
      </c>
      <c r="E20">
        <v>14276</v>
      </c>
      <c r="F20">
        <v>14423</v>
      </c>
      <c r="G20">
        <v>14996</v>
      </c>
      <c r="H20">
        <v>13988</v>
      </c>
      <c r="I20">
        <v>13110</v>
      </c>
      <c r="L20">
        <f>SUM(D$17:D20)</f>
        <v>63735</v>
      </c>
      <c r="M20">
        <f>SUM(E$17:E20)</f>
        <v>61902</v>
      </c>
      <c r="N20">
        <f>SUM(F$17:F20)</f>
        <v>61390</v>
      </c>
      <c r="O20">
        <f>SUM(G$17:G20)</f>
        <v>60141</v>
      </c>
      <c r="P20">
        <f>SUM(H$17:H20)</f>
        <v>62442</v>
      </c>
      <c r="Q20">
        <f>SUM(I$17:I20)</f>
        <v>58201</v>
      </c>
      <c r="R20">
        <f t="shared" si="2"/>
        <v>61390</v>
      </c>
      <c r="T20" t="s">
        <v>11</v>
      </c>
      <c r="V20">
        <f t="shared" si="3"/>
        <v>2345</v>
      </c>
      <c r="W20">
        <f t="shared" si="3"/>
        <v>512</v>
      </c>
      <c r="X20">
        <f t="shared" si="3"/>
        <v>0</v>
      </c>
      <c r="Y20">
        <f t="shared" si="3"/>
        <v>-1249</v>
      </c>
      <c r="Z20">
        <f t="shared" si="3"/>
        <v>1052</v>
      </c>
      <c r="AA20">
        <f t="shared" si="3"/>
        <v>-3189</v>
      </c>
    </row>
    <row r="21" spans="2:27" x14ac:dyDescent="0.25">
      <c r="B21" t="s">
        <v>12</v>
      </c>
      <c r="D21">
        <v>17409</v>
      </c>
      <c r="E21">
        <v>15108</v>
      </c>
      <c r="F21">
        <v>13272</v>
      </c>
      <c r="G21">
        <v>14655</v>
      </c>
      <c r="H21">
        <v>14328</v>
      </c>
      <c r="I21">
        <v>13914</v>
      </c>
      <c r="L21">
        <f>SUM(D$17:D21)</f>
        <v>81144</v>
      </c>
      <c r="M21">
        <f>SUM(E$17:E21)</f>
        <v>77010</v>
      </c>
      <c r="N21">
        <f>SUM(F$17:F21)</f>
        <v>74662</v>
      </c>
      <c r="O21">
        <f>SUM(G$17:G21)</f>
        <v>74796</v>
      </c>
      <c r="P21">
        <f>SUM(H$17:H21)</f>
        <v>76770</v>
      </c>
      <c r="Q21">
        <f>SUM(I$17:I21)</f>
        <v>72115</v>
      </c>
      <c r="R21">
        <f t="shared" si="2"/>
        <v>74796</v>
      </c>
      <c r="T21" t="s">
        <v>12</v>
      </c>
      <c r="V21">
        <f t="shared" si="3"/>
        <v>6348</v>
      </c>
      <c r="W21">
        <f t="shared" si="3"/>
        <v>2214</v>
      </c>
      <c r="X21">
        <f t="shared" si="3"/>
        <v>-134</v>
      </c>
      <c r="Y21">
        <f t="shared" si="3"/>
        <v>0</v>
      </c>
      <c r="Z21">
        <f t="shared" si="3"/>
        <v>1974</v>
      </c>
      <c r="AA21">
        <f t="shared" si="3"/>
        <v>-2681</v>
      </c>
    </row>
    <row r="22" spans="2:27" x14ac:dyDescent="0.25">
      <c r="B22" t="s">
        <v>13</v>
      </c>
      <c r="D22">
        <v>21033</v>
      </c>
      <c r="E22">
        <v>16639</v>
      </c>
      <c r="F22">
        <v>13893</v>
      </c>
      <c r="G22">
        <v>13302</v>
      </c>
      <c r="H22">
        <v>13043</v>
      </c>
      <c r="I22">
        <v>14453</v>
      </c>
      <c r="L22">
        <f>SUM(D$17:D22)</f>
        <v>102177</v>
      </c>
      <c r="M22">
        <f>SUM(E$17:E22)</f>
        <v>93649</v>
      </c>
      <c r="N22">
        <f>SUM(F$17:F22)</f>
        <v>88555</v>
      </c>
      <c r="O22">
        <f>SUM(G$17:G22)</f>
        <v>88098</v>
      </c>
      <c r="P22">
        <f>SUM(H$17:H22)</f>
        <v>89813</v>
      </c>
      <c r="Q22">
        <f>SUM(I$17:I22)</f>
        <v>86568</v>
      </c>
      <c r="R22">
        <f t="shared" si="2"/>
        <v>88555</v>
      </c>
      <c r="T22" t="s">
        <v>13</v>
      </c>
      <c r="V22">
        <f t="shared" si="3"/>
        <v>13622</v>
      </c>
      <c r="W22">
        <f t="shared" si="3"/>
        <v>5094</v>
      </c>
      <c r="X22">
        <f t="shared" si="3"/>
        <v>0</v>
      </c>
      <c r="Y22">
        <f t="shared" si="3"/>
        <v>-457</v>
      </c>
      <c r="Z22">
        <f t="shared" si="3"/>
        <v>1258</v>
      </c>
      <c r="AA22">
        <f t="shared" si="3"/>
        <v>-1987</v>
      </c>
    </row>
    <row r="23" spans="2:27" x14ac:dyDescent="0.25">
      <c r="B23" t="s">
        <v>14</v>
      </c>
      <c r="D23">
        <v>18215</v>
      </c>
      <c r="E23">
        <v>15523</v>
      </c>
      <c r="F23">
        <v>14533</v>
      </c>
      <c r="G23">
        <v>15854</v>
      </c>
      <c r="H23">
        <v>14372</v>
      </c>
      <c r="I23">
        <v>14479</v>
      </c>
      <c r="L23">
        <f>SUM(D$17:D23)</f>
        <v>120392</v>
      </c>
      <c r="M23">
        <f>SUM(E$17:E23)</f>
        <v>109172</v>
      </c>
      <c r="N23">
        <f>SUM(F$17:F23)</f>
        <v>103088</v>
      </c>
      <c r="O23">
        <f>SUM(G$17:G23)</f>
        <v>103952</v>
      </c>
      <c r="P23">
        <f>SUM(H$17:H23)</f>
        <v>104185</v>
      </c>
      <c r="Q23">
        <f>SUM(I$17:I23)</f>
        <v>101047</v>
      </c>
      <c r="R23">
        <f t="shared" si="2"/>
        <v>103952</v>
      </c>
      <c r="T23" t="s">
        <v>14</v>
      </c>
      <c r="V23">
        <f t="shared" si="3"/>
        <v>16440</v>
      </c>
      <c r="W23">
        <f t="shared" si="3"/>
        <v>5220</v>
      </c>
      <c r="X23">
        <f t="shared" si="3"/>
        <v>-864</v>
      </c>
      <c r="Y23">
        <f t="shared" si="3"/>
        <v>0</v>
      </c>
      <c r="Z23">
        <f t="shared" si="3"/>
        <v>233</v>
      </c>
      <c r="AA23">
        <f t="shared" si="3"/>
        <v>-2905</v>
      </c>
    </row>
    <row r="24" spans="2:27" x14ac:dyDescent="0.25">
      <c r="B24" t="s">
        <v>15</v>
      </c>
      <c r="D24">
        <v>17830</v>
      </c>
      <c r="E24">
        <v>14952</v>
      </c>
      <c r="F24">
        <v>13301</v>
      </c>
      <c r="G24">
        <v>13983</v>
      </c>
      <c r="H24">
        <v>14162</v>
      </c>
      <c r="I24">
        <v>15580</v>
      </c>
      <c r="L24">
        <f>SUM(D$17:D24)</f>
        <v>138222</v>
      </c>
      <c r="M24">
        <f>SUM(E$17:E24)</f>
        <v>124124</v>
      </c>
      <c r="N24">
        <f>SUM(F$17:F24)</f>
        <v>116389</v>
      </c>
      <c r="O24">
        <f>SUM(G$17:G24)</f>
        <v>117935</v>
      </c>
      <c r="P24">
        <f>SUM(H$17:H24)</f>
        <v>118347</v>
      </c>
      <c r="Q24">
        <f>SUM(I$17:I24)</f>
        <v>116627</v>
      </c>
      <c r="R24">
        <f t="shared" si="2"/>
        <v>117935</v>
      </c>
      <c r="T24" t="s">
        <v>15</v>
      </c>
      <c r="V24">
        <f t="shared" si="3"/>
        <v>20287</v>
      </c>
      <c r="W24">
        <f t="shared" si="3"/>
        <v>6189</v>
      </c>
      <c r="X24">
        <f t="shared" si="3"/>
        <v>-1546</v>
      </c>
      <c r="Y24">
        <f t="shared" si="3"/>
        <v>0</v>
      </c>
      <c r="Z24">
        <f t="shared" si="3"/>
        <v>412</v>
      </c>
      <c r="AA24">
        <f t="shared" si="3"/>
        <v>-1308</v>
      </c>
    </row>
    <row r="25" spans="2:27" x14ac:dyDescent="0.25">
      <c r="B25" t="s">
        <v>16</v>
      </c>
      <c r="D25">
        <v>16505</v>
      </c>
      <c r="E25">
        <v>13894</v>
      </c>
      <c r="F25">
        <v>13876</v>
      </c>
      <c r="G25">
        <v>13866</v>
      </c>
      <c r="H25">
        <v>12886</v>
      </c>
      <c r="I25">
        <v>13436</v>
      </c>
      <c r="L25">
        <f>SUM(D$17:D25)</f>
        <v>154727</v>
      </c>
      <c r="M25">
        <f>SUM(E$17:E25)</f>
        <v>138018</v>
      </c>
      <c r="N25">
        <f>SUM(F$17:F25)</f>
        <v>130265</v>
      </c>
      <c r="O25">
        <f>SUM(G$17:G25)</f>
        <v>131801</v>
      </c>
      <c r="P25">
        <f>SUM(H$17:H25)</f>
        <v>131233</v>
      </c>
      <c r="Q25">
        <f>SUM(I$17:I25)</f>
        <v>130063</v>
      </c>
      <c r="R25">
        <f t="shared" si="2"/>
        <v>131233</v>
      </c>
      <c r="T25" t="s">
        <v>16</v>
      </c>
      <c r="V25">
        <f t="shared" si="3"/>
        <v>23494</v>
      </c>
      <c r="W25">
        <f t="shared" si="3"/>
        <v>6785</v>
      </c>
      <c r="X25">
        <f t="shared" si="3"/>
        <v>-968</v>
      </c>
      <c r="Y25">
        <f t="shared" si="3"/>
        <v>568</v>
      </c>
      <c r="Z25">
        <f t="shared" si="3"/>
        <v>0</v>
      </c>
      <c r="AA25">
        <f t="shared" si="3"/>
        <v>-1170</v>
      </c>
    </row>
    <row r="26" spans="2:27" x14ac:dyDescent="0.25">
      <c r="B26" t="s">
        <v>17</v>
      </c>
      <c r="D26">
        <v>17099</v>
      </c>
      <c r="E26">
        <v>14415</v>
      </c>
      <c r="F26">
        <v>13542</v>
      </c>
      <c r="G26">
        <v>15350</v>
      </c>
      <c r="H26">
        <v>14922</v>
      </c>
      <c r="I26">
        <v>13710</v>
      </c>
      <c r="L26">
        <f>SUM(D$17:D26)</f>
        <v>171826</v>
      </c>
      <c r="M26">
        <f>SUM(E$17:E26)</f>
        <v>152433</v>
      </c>
      <c r="N26">
        <f>SUM(F$17:F26)</f>
        <v>143807</v>
      </c>
      <c r="O26">
        <f>SUM(G$17:G26)</f>
        <v>147151</v>
      </c>
      <c r="P26">
        <f>SUM(H$17:H26)</f>
        <v>146155</v>
      </c>
      <c r="Q26">
        <f>SUM(I$17:I26)</f>
        <v>143773</v>
      </c>
      <c r="R26">
        <f t="shared" si="2"/>
        <v>146155</v>
      </c>
      <c r="T26" t="s">
        <v>17</v>
      </c>
      <c r="V26">
        <f t="shared" si="3"/>
        <v>25671</v>
      </c>
      <c r="W26">
        <f t="shared" si="3"/>
        <v>6278</v>
      </c>
      <c r="X26">
        <f t="shared" si="3"/>
        <v>-2348</v>
      </c>
      <c r="Y26">
        <f t="shared" si="3"/>
        <v>996</v>
      </c>
      <c r="Z26">
        <f t="shared" si="3"/>
        <v>0</v>
      </c>
      <c r="AA26">
        <f t="shared" si="3"/>
        <v>-2382</v>
      </c>
    </row>
    <row r="27" spans="2:27" x14ac:dyDescent="0.25">
      <c r="B27" t="s">
        <v>18</v>
      </c>
      <c r="D27">
        <v>17719</v>
      </c>
      <c r="E27">
        <v>15560</v>
      </c>
      <c r="F27">
        <v>14141</v>
      </c>
      <c r="G27">
        <v>13739</v>
      </c>
      <c r="H27">
        <v>13680</v>
      </c>
      <c r="I27">
        <v>13632</v>
      </c>
      <c r="L27">
        <f>SUM(D$17:D27)</f>
        <v>189545</v>
      </c>
      <c r="M27">
        <f>SUM(E$17:E27)</f>
        <v>167993</v>
      </c>
      <c r="N27">
        <f>SUM(F$17:F27)</f>
        <v>157948</v>
      </c>
      <c r="O27">
        <f>SUM(G$17:G27)</f>
        <v>160890</v>
      </c>
      <c r="P27">
        <f>SUM(H$17:H27)</f>
        <v>159835</v>
      </c>
      <c r="Q27">
        <f>SUM(I$17:I27)</f>
        <v>157405</v>
      </c>
      <c r="R27">
        <f t="shared" si="2"/>
        <v>159835</v>
      </c>
      <c r="T27" t="s">
        <v>18</v>
      </c>
      <c r="V27">
        <f t="shared" si="3"/>
        <v>29710</v>
      </c>
      <c r="W27">
        <f t="shared" si="3"/>
        <v>8158</v>
      </c>
      <c r="X27">
        <f t="shared" si="3"/>
        <v>-1887</v>
      </c>
      <c r="Y27">
        <f t="shared" si="3"/>
        <v>1055</v>
      </c>
      <c r="Z27">
        <f t="shared" si="3"/>
        <v>0</v>
      </c>
      <c r="AA27">
        <f t="shared" si="3"/>
        <v>-2430</v>
      </c>
    </row>
    <row r="28" spans="2:27" x14ac:dyDescent="0.25">
      <c r="B28" t="s">
        <v>19</v>
      </c>
      <c r="D28">
        <v>17685</v>
      </c>
      <c r="E28">
        <v>15739</v>
      </c>
      <c r="F28">
        <v>15208</v>
      </c>
      <c r="G28">
        <v>15406</v>
      </c>
      <c r="H28">
        <v>12949</v>
      </c>
      <c r="I28">
        <v>13837</v>
      </c>
      <c r="L28">
        <f>SUM(D$17:D28)</f>
        <v>207230</v>
      </c>
      <c r="M28">
        <f>SUM(E$17:E28)</f>
        <v>183732</v>
      </c>
      <c r="N28">
        <f>SUM(F$17:F28)</f>
        <v>173156</v>
      </c>
      <c r="O28">
        <f>SUM(G$17:G28)</f>
        <v>176296</v>
      </c>
      <c r="P28">
        <f>SUM(H$17:H28)</f>
        <v>172784</v>
      </c>
      <c r="Q28">
        <f>SUM(I$17:I28)</f>
        <v>171242</v>
      </c>
      <c r="R28">
        <f t="shared" si="2"/>
        <v>173156</v>
      </c>
      <c r="T28" t="s">
        <v>19</v>
      </c>
      <c r="V28">
        <f t="shared" si="3"/>
        <v>34074</v>
      </c>
      <c r="W28">
        <f t="shared" si="3"/>
        <v>10576</v>
      </c>
      <c r="X28">
        <f t="shared" si="3"/>
        <v>0</v>
      </c>
      <c r="Y28">
        <f t="shared" si="3"/>
        <v>3140</v>
      </c>
      <c r="Z28">
        <f t="shared" si="3"/>
        <v>-372</v>
      </c>
      <c r="AA28">
        <f t="shared" si="3"/>
        <v>-1914</v>
      </c>
    </row>
    <row r="31" spans="2:27" x14ac:dyDescent="0.25">
      <c r="B31" s="3" t="s">
        <v>181</v>
      </c>
    </row>
  </sheetData>
  <hyperlinks>
    <hyperlink ref="A1" location="home!A1" display="home" xr:uid="{96DE953F-0DD9-4E7A-AA82-1A21C6C1E77E}"/>
    <hyperlink ref="B31" r:id="rId1" xr:uid="{4A5A75F8-07D9-4FFF-A6E0-93756312C02D}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A6CC-3641-4596-A507-7AA498CB106A}">
  <dimension ref="A1:AB203"/>
  <sheetViews>
    <sheetView workbookViewId="0"/>
  </sheetViews>
  <sheetFormatPr baseColWidth="10" defaultRowHeight="15" x14ac:dyDescent="0.25"/>
  <sheetData>
    <row r="1" spans="1:28" x14ac:dyDescent="0.25">
      <c r="A1" s="3" t="s">
        <v>59</v>
      </c>
      <c r="B1" t="s">
        <v>26</v>
      </c>
    </row>
    <row r="2" spans="1:28" x14ac:dyDescent="0.25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L2" t="s">
        <v>23</v>
      </c>
      <c r="M2">
        <v>2020</v>
      </c>
      <c r="N2">
        <v>2019</v>
      </c>
      <c r="O2">
        <v>2018</v>
      </c>
      <c r="P2">
        <v>2017</v>
      </c>
    </row>
    <row r="3" spans="1:28" x14ac:dyDescent="0.25">
      <c r="B3">
        <v>2011</v>
      </c>
      <c r="C3" s="2">
        <v>74650</v>
      </c>
      <c r="L3" t="s">
        <v>8</v>
      </c>
      <c r="M3">
        <v>4974</v>
      </c>
      <c r="N3">
        <v>5166</v>
      </c>
      <c r="O3">
        <v>5169</v>
      </c>
      <c r="P3">
        <v>5216</v>
      </c>
    </row>
    <row r="4" spans="1:28" x14ac:dyDescent="0.25">
      <c r="B4">
        <v>2012</v>
      </c>
      <c r="C4" s="2">
        <v>72225</v>
      </c>
      <c r="L4" t="s">
        <v>9</v>
      </c>
      <c r="M4">
        <v>4364</v>
      </c>
      <c r="N4">
        <v>4436</v>
      </c>
      <c r="O4">
        <v>4562</v>
      </c>
      <c r="P4">
        <v>4752</v>
      </c>
    </row>
    <row r="5" spans="1:28" x14ac:dyDescent="0.25">
      <c r="B5">
        <v>2013</v>
      </c>
      <c r="C5" s="2">
        <v>68930</v>
      </c>
      <c r="L5" t="s">
        <v>10</v>
      </c>
      <c r="M5">
        <v>4753</v>
      </c>
      <c r="N5">
        <v>4695</v>
      </c>
      <c r="O5">
        <v>5123</v>
      </c>
      <c r="P5">
        <v>5145</v>
      </c>
    </row>
    <row r="6" spans="1:28" x14ac:dyDescent="0.25">
      <c r="B6">
        <v>2014</v>
      </c>
      <c r="C6" s="2">
        <v>67462</v>
      </c>
      <c r="L6" t="s">
        <v>11</v>
      </c>
      <c r="M6">
        <v>4492</v>
      </c>
      <c r="N6">
        <v>4755</v>
      </c>
      <c r="O6">
        <v>4720</v>
      </c>
      <c r="P6">
        <v>4815</v>
      </c>
      <c r="S6" s="2">
        <f>MEDIAN(S9:S13)</f>
        <v>14854</v>
      </c>
      <c r="T6" s="2">
        <f t="shared" ref="T6:V6" si="0">MEDIAN(T9:T13)</f>
        <v>29760</v>
      </c>
      <c r="U6" s="2">
        <f t="shared" si="0"/>
        <v>45487</v>
      </c>
      <c r="V6" s="2">
        <f t="shared" si="0"/>
        <v>59796</v>
      </c>
    </row>
    <row r="7" spans="1:28" x14ac:dyDescent="0.25">
      <c r="B7">
        <v>2015</v>
      </c>
      <c r="C7" s="2">
        <v>65909</v>
      </c>
      <c r="L7" t="s">
        <v>12</v>
      </c>
      <c r="M7">
        <v>4686</v>
      </c>
      <c r="N7">
        <v>5006</v>
      </c>
      <c r="O7">
        <v>5167</v>
      </c>
      <c r="P7">
        <v>5064</v>
      </c>
    </row>
    <row r="8" spans="1:28" x14ac:dyDescent="0.25">
      <c r="B8">
        <v>2016</v>
      </c>
      <c r="C8" s="2">
        <v>63897</v>
      </c>
      <c r="L8" t="s">
        <v>13</v>
      </c>
      <c r="M8">
        <v>4666</v>
      </c>
      <c r="N8">
        <v>4712</v>
      </c>
      <c r="O8">
        <v>5019</v>
      </c>
      <c r="P8">
        <v>5326</v>
      </c>
      <c r="R8" t="s">
        <v>190</v>
      </c>
      <c r="S8" t="s">
        <v>29</v>
      </c>
      <c r="T8" t="s">
        <v>30</v>
      </c>
      <c r="U8" t="s">
        <v>31</v>
      </c>
      <c r="V8" t="s">
        <v>32</v>
      </c>
      <c r="X8" t="s">
        <v>189</v>
      </c>
      <c r="Y8" t="s">
        <v>29</v>
      </c>
      <c r="Z8" t="s">
        <v>30</v>
      </c>
      <c r="AA8" t="s">
        <v>31</v>
      </c>
      <c r="AB8" t="s">
        <v>32</v>
      </c>
    </row>
    <row r="9" spans="1:28" x14ac:dyDescent="0.25">
      <c r="B9">
        <v>2017</v>
      </c>
      <c r="C9" s="2">
        <v>62053</v>
      </c>
      <c r="D9" s="2">
        <f>SUM(P3:P5)</f>
        <v>15113</v>
      </c>
      <c r="E9" s="2">
        <f>SUM(P6:P8)</f>
        <v>15205</v>
      </c>
      <c r="F9" s="2">
        <f>SUM(P9:P11)</f>
        <v>16091</v>
      </c>
      <c r="G9" s="2">
        <f>SUM(P12:P14)</f>
        <v>15415</v>
      </c>
      <c r="I9" s="2">
        <f t="shared" ref="I9:I13" si="1">SUM(D9:F9)</f>
        <v>46409</v>
      </c>
      <c r="L9" t="s">
        <v>14</v>
      </c>
      <c r="M9">
        <v>5049</v>
      </c>
      <c r="N9">
        <v>5237</v>
      </c>
      <c r="O9">
        <v>5291</v>
      </c>
      <c r="P9">
        <v>5324</v>
      </c>
      <c r="R9">
        <v>2017</v>
      </c>
      <c r="S9" s="2">
        <f>D9</f>
        <v>15113</v>
      </c>
      <c r="T9" s="2">
        <f>S9+E9</f>
        <v>30318</v>
      </c>
      <c r="U9" s="2">
        <f t="shared" ref="U9:V9" si="2">T9+F9</f>
        <v>46409</v>
      </c>
      <c r="V9" s="2">
        <f t="shared" si="2"/>
        <v>61824</v>
      </c>
      <c r="X9">
        <v>2017</v>
      </c>
      <c r="Y9" s="16">
        <f>S9/S$6</f>
        <v>1.0174363807728557</v>
      </c>
      <c r="Z9" s="16">
        <f t="shared" ref="Z9:AB9" si="3">T9/T$6</f>
        <v>1.01875</v>
      </c>
      <c r="AA9" s="16">
        <f t="shared" si="3"/>
        <v>1.0202695275573241</v>
      </c>
      <c r="AB9" s="16">
        <f t="shared" si="3"/>
        <v>1.0339153120610074</v>
      </c>
    </row>
    <row r="10" spans="1:28" x14ac:dyDescent="0.25">
      <c r="B10">
        <v>2018</v>
      </c>
      <c r="C10" s="2">
        <v>61016</v>
      </c>
      <c r="D10" s="2">
        <f>SUM(O3:O5)</f>
        <v>14854</v>
      </c>
      <c r="E10" s="2">
        <f>SUM(O6:O8)</f>
        <v>14906</v>
      </c>
      <c r="F10" s="2">
        <f>SUM(O9:O11)</f>
        <v>15727</v>
      </c>
      <c r="G10" s="2">
        <f>SUM(O12:O14)</f>
        <v>15535</v>
      </c>
      <c r="I10" s="2">
        <f t="shared" si="1"/>
        <v>45487</v>
      </c>
      <c r="L10" t="s">
        <v>15</v>
      </c>
      <c r="M10">
        <v>4786</v>
      </c>
      <c r="N10">
        <v>5274</v>
      </c>
      <c r="O10">
        <v>5193</v>
      </c>
      <c r="P10">
        <v>5384</v>
      </c>
      <c r="R10">
        <v>2018</v>
      </c>
      <c r="S10" s="2">
        <f t="shared" ref="S10:S14" si="4">D10</f>
        <v>14854</v>
      </c>
      <c r="T10" s="2">
        <f t="shared" ref="T10:T14" si="5">S10+E10</f>
        <v>29760</v>
      </c>
      <c r="U10" s="2">
        <f t="shared" ref="U10:U14" si="6">T10+F10</f>
        <v>45487</v>
      </c>
      <c r="V10" s="2">
        <f t="shared" ref="V10:V14" si="7">U10+G10</f>
        <v>61022</v>
      </c>
      <c r="X10">
        <v>2018</v>
      </c>
      <c r="Y10" s="16">
        <f t="shared" ref="Y10:Y14" si="8">S10/S$6</f>
        <v>1</v>
      </c>
      <c r="Z10" s="16">
        <f t="shared" ref="Z10:Z14" si="9">T10/T$6</f>
        <v>1</v>
      </c>
      <c r="AA10" s="16">
        <f t="shared" ref="AA10:AA14" si="10">U10/U$6</f>
        <v>1</v>
      </c>
      <c r="AB10" s="16">
        <f t="shared" ref="AB10:AB14" si="11">V10/V$6</f>
        <v>1.0205030436818516</v>
      </c>
    </row>
    <row r="11" spans="1:28" x14ac:dyDescent="0.25">
      <c r="B11">
        <v>2019</v>
      </c>
      <c r="C11" s="2">
        <v>59796</v>
      </c>
      <c r="D11" s="2">
        <v>15893</v>
      </c>
      <c r="E11" s="2">
        <v>14389</v>
      </c>
      <c r="F11" s="2">
        <v>15379</v>
      </c>
      <c r="G11" s="2">
        <v>14135</v>
      </c>
      <c r="I11" s="2">
        <f t="shared" si="1"/>
        <v>45661</v>
      </c>
      <c r="L11" t="s">
        <v>16</v>
      </c>
      <c r="M11">
        <v>4839</v>
      </c>
      <c r="N11">
        <v>5090</v>
      </c>
      <c r="O11">
        <v>5243</v>
      </c>
      <c r="P11">
        <v>5383</v>
      </c>
      <c r="R11">
        <v>2019</v>
      </c>
      <c r="S11" s="2">
        <f t="shared" si="4"/>
        <v>15893</v>
      </c>
      <c r="T11" s="2">
        <f t="shared" si="5"/>
        <v>30282</v>
      </c>
      <c r="U11" s="2">
        <f t="shared" si="6"/>
        <v>45661</v>
      </c>
      <c r="V11" s="2">
        <f t="shared" si="7"/>
        <v>59796</v>
      </c>
      <c r="X11">
        <v>2019</v>
      </c>
      <c r="Y11" s="16">
        <f t="shared" si="8"/>
        <v>1.069947488891881</v>
      </c>
      <c r="Z11" s="16">
        <f t="shared" si="9"/>
        <v>1.0175403225806452</v>
      </c>
      <c r="AA11" s="16">
        <f t="shared" si="10"/>
        <v>1.0038252687581066</v>
      </c>
      <c r="AB11" s="16">
        <f t="shared" si="11"/>
        <v>1</v>
      </c>
    </row>
    <row r="12" spans="1:28" x14ac:dyDescent="0.25">
      <c r="B12">
        <v>2020</v>
      </c>
      <c r="C12" s="2">
        <v>55959</v>
      </c>
      <c r="D12" s="2">
        <v>14371</v>
      </c>
      <c r="E12" s="2">
        <v>13527</v>
      </c>
      <c r="F12" s="2">
        <v>14477</v>
      </c>
      <c r="G12" s="2">
        <v>13584</v>
      </c>
      <c r="I12" s="2">
        <f t="shared" si="1"/>
        <v>42375</v>
      </c>
      <c r="L12" t="s">
        <v>17</v>
      </c>
      <c r="M12">
        <v>4632</v>
      </c>
      <c r="N12">
        <v>5109</v>
      </c>
      <c r="O12">
        <v>5179</v>
      </c>
      <c r="P12">
        <v>5276</v>
      </c>
      <c r="R12">
        <v>2020</v>
      </c>
      <c r="S12" s="2">
        <f t="shared" si="4"/>
        <v>14371</v>
      </c>
      <c r="T12" s="2">
        <f t="shared" si="5"/>
        <v>27898</v>
      </c>
      <c r="U12" s="2">
        <f t="shared" si="6"/>
        <v>42375</v>
      </c>
      <c r="V12" s="2">
        <f t="shared" si="7"/>
        <v>55959</v>
      </c>
      <c r="X12">
        <v>2020</v>
      </c>
      <c r="Y12" s="16">
        <f t="shared" si="8"/>
        <v>0.96748350612629597</v>
      </c>
      <c r="Z12" s="16">
        <f t="shared" si="9"/>
        <v>0.93743279569892468</v>
      </c>
      <c r="AA12" s="16">
        <f t="shared" si="10"/>
        <v>0.93158484841822942</v>
      </c>
      <c r="AB12" s="16">
        <f t="shared" si="11"/>
        <v>0.93583182821593414</v>
      </c>
    </row>
    <row r="13" spans="1:28" x14ac:dyDescent="0.25">
      <c r="B13">
        <v>2021</v>
      </c>
      <c r="C13" s="2">
        <v>58443</v>
      </c>
      <c r="D13" s="2">
        <v>13895</v>
      </c>
      <c r="E13" s="2">
        <v>11551</v>
      </c>
      <c r="F13" s="2">
        <v>16747</v>
      </c>
      <c r="G13" s="2">
        <v>16250</v>
      </c>
      <c r="I13" s="2">
        <f t="shared" si="1"/>
        <v>42193</v>
      </c>
      <c r="L13" t="s">
        <v>18</v>
      </c>
      <c r="M13">
        <v>4348</v>
      </c>
      <c r="N13">
        <v>5012</v>
      </c>
      <c r="O13">
        <v>5228</v>
      </c>
      <c r="P13">
        <v>5140</v>
      </c>
      <c r="R13">
        <v>2021</v>
      </c>
      <c r="S13" s="2">
        <f t="shared" si="4"/>
        <v>13895</v>
      </c>
      <c r="T13" s="2">
        <f t="shared" si="5"/>
        <v>25446</v>
      </c>
      <c r="U13" s="2">
        <f t="shared" si="6"/>
        <v>42193</v>
      </c>
      <c r="V13" s="2">
        <f t="shared" si="7"/>
        <v>58443</v>
      </c>
      <c r="X13">
        <v>2021</v>
      </c>
      <c r="Y13" s="16">
        <f t="shared" si="8"/>
        <v>0.93543826578699341</v>
      </c>
      <c r="Z13" s="16">
        <f t="shared" si="9"/>
        <v>0.85504032258064511</v>
      </c>
      <c r="AA13" s="16">
        <f t="shared" si="10"/>
        <v>0.92758370523446254</v>
      </c>
      <c r="AB13" s="16">
        <f t="shared" si="11"/>
        <v>0.97737306843267113</v>
      </c>
    </row>
    <row r="14" spans="1:28" x14ac:dyDescent="0.25">
      <c r="B14">
        <v>2022</v>
      </c>
      <c r="C14" s="2">
        <f>SUM(D14:G14)</f>
        <v>57540</v>
      </c>
      <c r="D14" s="2">
        <v>16131</v>
      </c>
      <c r="E14" s="2">
        <v>14449</v>
      </c>
      <c r="F14" s="2">
        <v>14091</v>
      </c>
      <c r="G14" s="2">
        <v>12869</v>
      </c>
      <c r="J14" s="9">
        <f>C14/MEDIAN(C9:C13)</f>
        <v>0.9622717238611278</v>
      </c>
      <c r="L14" t="s">
        <v>19</v>
      </c>
      <c r="M14">
        <v>4370</v>
      </c>
      <c r="N14">
        <v>4797</v>
      </c>
      <c r="O14">
        <v>5128</v>
      </c>
      <c r="P14">
        <v>4999</v>
      </c>
      <c r="R14">
        <v>2022</v>
      </c>
      <c r="S14" s="2">
        <f t="shared" si="4"/>
        <v>16131</v>
      </c>
      <c r="T14" s="2">
        <f t="shared" si="5"/>
        <v>30580</v>
      </c>
      <c r="U14" s="2">
        <f t="shared" si="6"/>
        <v>44671</v>
      </c>
      <c r="V14" s="2">
        <f t="shared" si="7"/>
        <v>57540</v>
      </c>
      <c r="X14">
        <v>2022</v>
      </c>
      <c r="Y14" s="16">
        <f t="shared" si="8"/>
        <v>1.0859701090615324</v>
      </c>
      <c r="Z14" s="16">
        <f t="shared" si="9"/>
        <v>1.0275537634408602</v>
      </c>
      <c r="AA14" s="16">
        <f t="shared" si="10"/>
        <v>0.98206080858267197</v>
      </c>
      <c r="AB14" s="16">
        <f t="shared" si="11"/>
        <v>0.9622717238611278</v>
      </c>
    </row>
    <row r="15" spans="1:28" x14ac:dyDescent="0.25">
      <c r="M15">
        <f>SUM(M3:M14)</f>
        <v>55959</v>
      </c>
      <c r="N15">
        <f>SUM(N3:N14)</f>
        <v>59289</v>
      </c>
      <c r="O15">
        <f>SUM(O3:O14)</f>
        <v>61022</v>
      </c>
      <c r="P15">
        <f>SUM(P3:P14)</f>
        <v>61824</v>
      </c>
    </row>
    <row r="16" spans="1:28" x14ac:dyDescent="0.25">
      <c r="B16" s="3" t="s">
        <v>60</v>
      </c>
    </row>
    <row r="17" spans="2:12" x14ac:dyDescent="0.25">
      <c r="L17" s="3" t="s">
        <v>104</v>
      </c>
    </row>
    <row r="20" spans="2:12" x14ac:dyDescent="0.25">
      <c r="B20" t="s">
        <v>120</v>
      </c>
    </row>
    <row r="21" spans="2:12" x14ac:dyDescent="0.25">
      <c r="B21" t="s">
        <v>106</v>
      </c>
      <c r="C21">
        <v>2017</v>
      </c>
      <c r="D21">
        <v>2018</v>
      </c>
      <c r="E21">
        <v>2019</v>
      </c>
      <c r="F21">
        <v>2020</v>
      </c>
      <c r="G21">
        <v>2021</v>
      </c>
      <c r="I21">
        <v>2022</v>
      </c>
    </row>
    <row r="22" spans="2:12" x14ac:dyDescent="0.25">
      <c r="B22" t="s">
        <v>107</v>
      </c>
      <c r="C22" s="2">
        <v>377627</v>
      </c>
      <c r="D22" s="2">
        <v>374617</v>
      </c>
      <c r="E22" s="2">
        <v>372978</v>
      </c>
      <c r="F22" s="2">
        <v>360552</v>
      </c>
      <c r="G22" s="2">
        <v>367684</v>
      </c>
      <c r="I22" t="s">
        <v>29</v>
      </c>
      <c r="J22" s="2">
        <v>86743</v>
      </c>
    </row>
    <row r="23" spans="2:12" x14ac:dyDescent="0.25">
      <c r="B23" t="s">
        <v>108</v>
      </c>
      <c r="C23" s="2">
        <v>30349</v>
      </c>
      <c r="D23" s="2">
        <v>30516</v>
      </c>
      <c r="E23" s="2">
        <v>30165</v>
      </c>
      <c r="F23" s="2">
        <v>30164</v>
      </c>
      <c r="G23" s="2">
        <v>27611</v>
      </c>
      <c r="I23" t="s">
        <v>30</v>
      </c>
      <c r="J23" s="2">
        <v>93563</v>
      </c>
    </row>
    <row r="24" spans="2:12" x14ac:dyDescent="0.25">
      <c r="B24" t="s">
        <v>109</v>
      </c>
      <c r="C24" s="2">
        <v>28305</v>
      </c>
      <c r="D24" s="2">
        <v>27677</v>
      </c>
      <c r="E24" s="2">
        <v>27473</v>
      </c>
      <c r="F24" s="2">
        <v>27884</v>
      </c>
      <c r="G24" s="2">
        <v>27252</v>
      </c>
      <c r="I24" t="s">
        <v>31</v>
      </c>
      <c r="J24" s="2">
        <v>98438</v>
      </c>
    </row>
    <row r="25" spans="2:12" x14ac:dyDescent="0.25">
      <c r="B25" t="s">
        <v>110</v>
      </c>
      <c r="C25" s="2">
        <v>31351</v>
      </c>
      <c r="D25" s="2">
        <v>31131</v>
      </c>
      <c r="E25" s="2">
        <v>30689</v>
      </c>
      <c r="F25" s="2">
        <v>30568</v>
      </c>
      <c r="G25" s="2">
        <v>31512</v>
      </c>
    </row>
    <row r="26" spans="2:12" x14ac:dyDescent="0.25">
      <c r="B26" t="s">
        <v>111</v>
      </c>
      <c r="C26" s="2">
        <v>30701</v>
      </c>
      <c r="D26" s="2">
        <v>30404</v>
      </c>
      <c r="E26" s="2">
        <v>30441</v>
      </c>
      <c r="F26" s="2">
        <v>30092</v>
      </c>
      <c r="G26" s="2">
        <v>30188</v>
      </c>
    </row>
    <row r="27" spans="2:12" x14ac:dyDescent="0.25">
      <c r="B27" t="s">
        <v>112</v>
      </c>
      <c r="C27" s="2">
        <v>32359</v>
      </c>
      <c r="D27" s="2">
        <v>32844</v>
      </c>
      <c r="E27" s="2">
        <v>32214</v>
      </c>
      <c r="F27" s="2">
        <v>31297</v>
      </c>
      <c r="G27" s="2">
        <v>32057</v>
      </c>
    </row>
    <row r="28" spans="2:12" x14ac:dyDescent="0.25">
      <c r="B28" t="s">
        <v>113</v>
      </c>
      <c r="C28" s="2">
        <v>32176</v>
      </c>
      <c r="D28" s="2">
        <v>31773</v>
      </c>
      <c r="E28" s="2">
        <v>31596</v>
      </c>
      <c r="F28" s="2">
        <v>30386</v>
      </c>
      <c r="G28" s="2">
        <v>32242</v>
      </c>
    </row>
    <row r="29" spans="2:12" x14ac:dyDescent="0.25">
      <c r="B29" t="s">
        <v>114</v>
      </c>
      <c r="C29" s="2">
        <v>33595</v>
      </c>
      <c r="D29" s="2">
        <v>33270</v>
      </c>
      <c r="E29" s="2">
        <v>33965</v>
      </c>
      <c r="F29" s="2">
        <v>32404</v>
      </c>
      <c r="G29" s="2">
        <v>33447</v>
      </c>
    </row>
    <row r="30" spans="2:12" x14ac:dyDescent="0.25">
      <c r="B30" t="s">
        <v>115</v>
      </c>
      <c r="C30" s="2">
        <v>33735</v>
      </c>
      <c r="D30" s="2">
        <v>33626</v>
      </c>
      <c r="E30" s="2">
        <v>33454</v>
      </c>
      <c r="F30" s="2">
        <v>31415</v>
      </c>
      <c r="G30" s="2">
        <v>32744</v>
      </c>
    </row>
    <row r="31" spans="2:12" x14ac:dyDescent="0.25">
      <c r="B31" t="s">
        <v>116</v>
      </c>
      <c r="C31" s="2">
        <v>32875</v>
      </c>
      <c r="D31" s="2">
        <v>32394</v>
      </c>
      <c r="E31" s="2">
        <v>32446</v>
      </c>
      <c r="F31" s="2">
        <v>31048</v>
      </c>
      <c r="G31" s="2">
        <v>32542</v>
      </c>
    </row>
    <row r="32" spans="2:12" x14ac:dyDescent="0.25">
      <c r="B32" t="s">
        <v>117</v>
      </c>
      <c r="C32" s="2">
        <v>31984</v>
      </c>
      <c r="D32" s="2">
        <v>31730</v>
      </c>
      <c r="E32" s="2">
        <v>31667</v>
      </c>
      <c r="F32" s="2">
        <v>30084</v>
      </c>
      <c r="G32" s="2">
        <v>31006</v>
      </c>
    </row>
    <row r="33" spans="2:27" x14ac:dyDescent="0.25">
      <c r="B33" t="s">
        <v>118</v>
      </c>
      <c r="C33" s="2">
        <v>30410</v>
      </c>
      <c r="D33" s="2">
        <v>29923</v>
      </c>
      <c r="E33" s="2">
        <v>29558</v>
      </c>
      <c r="F33" s="2">
        <v>27750</v>
      </c>
      <c r="G33" s="2">
        <v>29140</v>
      </c>
    </row>
    <row r="34" spans="2:27" x14ac:dyDescent="0.25">
      <c r="B34" t="s">
        <v>119</v>
      </c>
      <c r="C34" s="2">
        <v>29787</v>
      </c>
      <c r="D34" s="2">
        <v>29329</v>
      </c>
      <c r="E34" s="2">
        <v>29310</v>
      </c>
      <c r="F34" s="2">
        <v>27460</v>
      </c>
      <c r="G34" s="2">
        <v>27943</v>
      </c>
    </row>
    <row r="36" spans="2:27" x14ac:dyDescent="0.25">
      <c r="B36" s="3" t="s">
        <v>121</v>
      </c>
    </row>
    <row r="38" spans="2:27" x14ac:dyDescent="0.25">
      <c r="B38" t="s">
        <v>123</v>
      </c>
    </row>
    <row r="39" spans="2:27" x14ac:dyDescent="0.25">
      <c r="B39" s="3" t="s">
        <v>124</v>
      </c>
    </row>
    <row r="41" spans="2:27" x14ac:dyDescent="0.25">
      <c r="B41" t="s">
        <v>23</v>
      </c>
      <c r="C41" t="s">
        <v>127</v>
      </c>
      <c r="D41" t="s">
        <v>0</v>
      </c>
      <c r="E41" t="s">
        <v>1</v>
      </c>
      <c r="F41" t="s">
        <v>2</v>
      </c>
      <c r="G41" t="s">
        <v>3</v>
      </c>
      <c r="H41" t="s">
        <v>4</v>
      </c>
      <c r="I41" t="s">
        <v>5</v>
      </c>
      <c r="L41" t="s">
        <v>0</v>
      </c>
      <c r="M41" t="s">
        <v>1</v>
      </c>
      <c r="N41" t="s">
        <v>2</v>
      </c>
      <c r="O41" t="s">
        <v>3</v>
      </c>
      <c r="P41" t="s">
        <v>4</v>
      </c>
      <c r="Q41" t="s">
        <v>5</v>
      </c>
      <c r="R41" t="s">
        <v>7</v>
      </c>
      <c r="T41" t="s">
        <v>6</v>
      </c>
      <c r="V41" t="s">
        <v>0</v>
      </c>
      <c r="W41" t="s">
        <v>1</v>
      </c>
      <c r="X41" t="s">
        <v>2</v>
      </c>
      <c r="Y41" t="s">
        <v>3</v>
      </c>
      <c r="Z41" t="s">
        <v>4</v>
      </c>
      <c r="AA41" t="s">
        <v>5</v>
      </c>
    </row>
    <row r="42" spans="2:27" x14ac:dyDescent="0.25">
      <c r="B42" t="s">
        <v>8</v>
      </c>
      <c r="C42">
        <v>3369</v>
      </c>
      <c r="D42">
        <v>3471</v>
      </c>
      <c r="E42">
        <v>3395</v>
      </c>
      <c r="F42">
        <v>3558</v>
      </c>
      <c r="G42">
        <v>3517</v>
      </c>
      <c r="H42">
        <v>3646</v>
      </c>
      <c r="I42">
        <v>3622</v>
      </c>
      <c r="K42">
        <f>SUM(C$42:C42)</f>
        <v>3369</v>
      </c>
      <c r="L42">
        <f>SUM(D$42:D42)</f>
        <v>3471</v>
      </c>
      <c r="M42">
        <f>SUM(E$42:E42)</f>
        <v>3395</v>
      </c>
      <c r="N42">
        <f>SUM(F$42:F42)</f>
        <v>3558</v>
      </c>
      <c r="O42">
        <f>SUM(G$42:G42)</f>
        <v>3517</v>
      </c>
      <c r="P42">
        <f>SUM(H$42:H42)</f>
        <v>3646</v>
      </c>
      <c r="Q42">
        <f>SUM(I$42:I42)</f>
        <v>3622</v>
      </c>
      <c r="R42" s="12">
        <f>MEDIAN(M42:Q42)</f>
        <v>3558</v>
      </c>
      <c r="T42" t="s">
        <v>8</v>
      </c>
      <c r="U42">
        <f t="shared" ref="U42:AA44" si="12">K42-$R42</f>
        <v>-189</v>
      </c>
      <c r="V42">
        <f t="shared" si="12"/>
        <v>-87</v>
      </c>
      <c r="W42">
        <f t="shared" si="12"/>
        <v>-163</v>
      </c>
      <c r="X42">
        <f t="shared" si="12"/>
        <v>0</v>
      </c>
      <c r="Y42">
        <f t="shared" si="12"/>
        <v>-41</v>
      </c>
      <c r="Z42">
        <f t="shared" si="12"/>
        <v>88</v>
      </c>
      <c r="AA42">
        <f t="shared" si="12"/>
        <v>64</v>
      </c>
    </row>
    <row r="43" spans="2:27" x14ac:dyDescent="0.25">
      <c r="B43" t="s">
        <v>9</v>
      </c>
      <c r="C43">
        <v>2952</v>
      </c>
      <c r="D43">
        <v>3152</v>
      </c>
      <c r="E43">
        <v>3280</v>
      </c>
      <c r="F43">
        <v>3256</v>
      </c>
      <c r="G43">
        <v>3344</v>
      </c>
      <c r="H43">
        <v>3281</v>
      </c>
      <c r="I43">
        <v>3355</v>
      </c>
      <c r="K43">
        <f>SUM(C$42:C43)</f>
        <v>6321</v>
      </c>
      <c r="L43">
        <f>SUM(D$42:D43)</f>
        <v>6623</v>
      </c>
      <c r="M43">
        <f>SUM(E$42:E43)</f>
        <v>6675</v>
      </c>
      <c r="N43">
        <f>SUM(F$42:F43)</f>
        <v>6814</v>
      </c>
      <c r="O43">
        <f>SUM(G$42:G43)</f>
        <v>6861</v>
      </c>
      <c r="P43">
        <f>SUM(H$42:H43)</f>
        <v>6927</v>
      </c>
      <c r="Q43">
        <f>SUM(I$42:I43)</f>
        <v>6977</v>
      </c>
      <c r="R43" s="12">
        <f t="shared" ref="R43:R53" si="13">MEDIAN(M43:Q43)</f>
        <v>6861</v>
      </c>
      <c r="T43" t="s">
        <v>9</v>
      </c>
      <c r="U43">
        <f t="shared" si="12"/>
        <v>-540</v>
      </c>
      <c r="V43">
        <f t="shared" si="12"/>
        <v>-238</v>
      </c>
      <c r="W43">
        <f t="shared" si="12"/>
        <v>-186</v>
      </c>
      <c r="X43">
        <f t="shared" si="12"/>
        <v>-47</v>
      </c>
      <c r="Y43">
        <f t="shared" si="12"/>
        <v>0</v>
      </c>
      <c r="Z43">
        <f t="shared" si="12"/>
        <v>66</v>
      </c>
      <c r="AA43">
        <f t="shared" si="12"/>
        <v>116</v>
      </c>
    </row>
    <row r="44" spans="2:27" x14ac:dyDescent="0.25">
      <c r="B44" t="s">
        <v>10</v>
      </c>
      <c r="C44">
        <v>2130</v>
      </c>
      <c r="D44">
        <v>3446</v>
      </c>
      <c r="E44">
        <v>3795</v>
      </c>
      <c r="F44">
        <v>3653</v>
      </c>
      <c r="G44">
        <v>3591</v>
      </c>
      <c r="H44">
        <v>3661</v>
      </c>
      <c r="I44">
        <v>3790</v>
      </c>
      <c r="K44">
        <f>SUM(C$42:C44)</f>
        <v>8451</v>
      </c>
      <c r="L44">
        <f>SUM(D$42:D44)</f>
        <v>10069</v>
      </c>
      <c r="M44">
        <f>SUM(E$42:E44)</f>
        <v>10470</v>
      </c>
      <c r="N44">
        <f>SUM(F$42:F44)</f>
        <v>10467</v>
      </c>
      <c r="O44">
        <f>SUM(G$42:G44)</f>
        <v>10452</v>
      </c>
      <c r="P44">
        <f>SUM(H$42:H44)</f>
        <v>10588</v>
      </c>
      <c r="Q44">
        <f>SUM(I$42:I44)</f>
        <v>10767</v>
      </c>
      <c r="R44" s="12">
        <f t="shared" si="13"/>
        <v>10470</v>
      </c>
      <c r="T44" t="s">
        <v>10</v>
      </c>
      <c r="U44">
        <f t="shared" si="12"/>
        <v>-2019</v>
      </c>
      <c r="V44">
        <f t="shared" si="12"/>
        <v>-401</v>
      </c>
      <c r="W44">
        <f t="shared" si="12"/>
        <v>0</v>
      </c>
      <c r="X44">
        <f t="shared" si="12"/>
        <v>-3</v>
      </c>
      <c r="Y44">
        <f t="shared" si="12"/>
        <v>-18</v>
      </c>
      <c r="Z44">
        <f t="shared" si="12"/>
        <v>118</v>
      </c>
      <c r="AA44">
        <f t="shared" si="12"/>
        <v>297</v>
      </c>
    </row>
    <row r="45" spans="2:27" x14ac:dyDescent="0.25">
      <c r="B45" t="s">
        <v>11</v>
      </c>
      <c r="D45">
        <v>3428</v>
      </c>
      <c r="E45">
        <v>3647</v>
      </c>
      <c r="F45">
        <v>3582</v>
      </c>
      <c r="G45">
        <v>3604</v>
      </c>
      <c r="H45">
        <v>3809</v>
      </c>
      <c r="I45">
        <v>3692</v>
      </c>
      <c r="L45">
        <f>SUM(D$42:D45)</f>
        <v>13497</v>
      </c>
      <c r="M45">
        <f>SUM(E$42:E45)</f>
        <v>14117</v>
      </c>
      <c r="N45">
        <f>SUM(F$42:F45)</f>
        <v>14049</v>
      </c>
      <c r="O45">
        <f>SUM(G$42:G45)</f>
        <v>14056</v>
      </c>
      <c r="P45">
        <f>SUM(H$42:H45)</f>
        <v>14397</v>
      </c>
      <c r="Q45">
        <f>SUM(I$42:I45)</f>
        <v>14459</v>
      </c>
      <c r="R45" s="12">
        <f t="shared" si="13"/>
        <v>14117</v>
      </c>
      <c r="T45" t="s">
        <v>11</v>
      </c>
      <c r="V45">
        <f t="shared" ref="V45:V53" si="14">L45-$R45</f>
        <v>-620</v>
      </c>
      <c r="W45">
        <f t="shared" ref="W45:W53" si="15">M45-$R45</f>
        <v>0</v>
      </c>
      <c r="X45">
        <f t="shared" ref="X45:X53" si="16">N45-$R45</f>
        <v>-68</v>
      </c>
      <c r="Y45">
        <f t="shared" ref="Y45:Y53" si="17">O45-$R45</f>
        <v>-61</v>
      </c>
      <c r="Z45">
        <f t="shared" ref="Z45:Z53" si="18">P45-$R45</f>
        <v>280</v>
      </c>
      <c r="AA45">
        <f t="shared" ref="AA45:AA53" si="19">Q45-$R45</f>
        <v>342</v>
      </c>
    </row>
    <row r="46" spans="2:27" x14ac:dyDescent="0.25">
      <c r="B46" t="s">
        <v>12</v>
      </c>
      <c r="D46">
        <v>3598</v>
      </c>
      <c r="E46">
        <v>3935</v>
      </c>
      <c r="F46">
        <v>3676</v>
      </c>
      <c r="G46">
        <v>3796</v>
      </c>
      <c r="H46">
        <v>3818</v>
      </c>
      <c r="I46">
        <v>3763</v>
      </c>
      <c r="L46">
        <f>SUM(D$42:D46)</f>
        <v>17095</v>
      </c>
      <c r="M46">
        <f>SUM(E$42:E46)</f>
        <v>18052</v>
      </c>
      <c r="N46">
        <f>SUM(F$42:F46)</f>
        <v>17725</v>
      </c>
      <c r="O46">
        <f>SUM(G$42:G46)</f>
        <v>17852</v>
      </c>
      <c r="P46">
        <f>SUM(H$42:H46)</f>
        <v>18215</v>
      </c>
      <c r="Q46">
        <f>SUM(I$42:I46)</f>
        <v>18222</v>
      </c>
      <c r="R46" s="12">
        <f t="shared" si="13"/>
        <v>18052</v>
      </c>
      <c r="T46" t="s">
        <v>12</v>
      </c>
      <c r="V46">
        <f t="shared" si="14"/>
        <v>-957</v>
      </c>
      <c r="W46">
        <f t="shared" si="15"/>
        <v>0</v>
      </c>
      <c r="X46">
        <f t="shared" si="16"/>
        <v>-327</v>
      </c>
      <c r="Y46">
        <f t="shared" si="17"/>
        <v>-200</v>
      </c>
      <c r="Z46">
        <f t="shared" si="18"/>
        <v>163</v>
      </c>
      <c r="AA46">
        <f t="shared" si="19"/>
        <v>170</v>
      </c>
    </row>
    <row r="47" spans="2:27" x14ac:dyDescent="0.25">
      <c r="B47" t="s">
        <v>13</v>
      </c>
      <c r="D47">
        <v>3648</v>
      </c>
      <c r="E47">
        <v>3712</v>
      </c>
      <c r="F47">
        <v>3508</v>
      </c>
      <c r="G47">
        <v>3727</v>
      </c>
      <c r="H47">
        <v>3519</v>
      </c>
      <c r="I47">
        <v>3838</v>
      </c>
      <c r="L47">
        <f>SUM(D$42:D47)</f>
        <v>20743</v>
      </c>
      <c r="M47">
        <f>SUM(E$42:E47)</f>
        <v>21764</v>
      </c>
      <c r="N47">
        <f>SUM(F$42:F47)</f>
        <v>21233</v>
      </c>
      <c r="O47">
        <f>SUM(G$42:G47)</f>
        <v>21579</v>
      </c>
      <c r="P47">
        <f>SUM(H$42:H47)</f>
        <v>21734</v>
      </c>
      <c r="Q47">
        <f>SUM(I$42:I47)</f>
        <v>22060</v>
      </c>
      <c r="R47" s="12">
        <f t="shared" si="13"/>
        <v>21734</v>
      </c>
      <c r="T47" t="s">
        <v>13</v>
      </c>
      <c r="V47">
        <f t="shared" si="14"/>
        <v>-991</v>
      </c>
      <c r="W47">
        <f t="shared" si="15"/>
        <v>30</v>
      </c>
      <c r="X47">
        <f t="shared" si="16"/>
        <v>-501</v>
      </c>
      <c r="Y47">
        <f t="shared" si="17"/>
        <v>-155</v>
      </c>
      <c r="Z47">
        <f t="shared" si="18"/>
        <v>0</v>
      </c>
      <c r="AA47">
        <f t="shared" si="19"/>
        <v>326</v>
      </c>
    </row>
    <row r="48" spans="2:27" x14ac:dyDescent="0.25">
      <c r="B48" t="s">
        <v>14</v>
      </c>
      <c r="D48">
        <v>3776</v>
      </c>
      <c r="E48">
        <v>3861</v>
      </c>
      <c r="F48">
        <v>3802</v>
      </c>
      <c r="G48">
        <v>4061</v>
      </c>
      <c r="H48">
        <v>3950</v>
      </c>
      <c r="I48">
        <v>4056</v>
      </c>
      <c r="L48">
        <f>SUM(D$42:D48)</f>
        <v>24519</v>
      </c>
      <c r="M48">
        <f>SUM(E$42:E48)</f>
        <v>25625</v>
      </c>
      <c r="N48">
        <f>SUM(F$42:F48)</f>
        <v>25035</v>
      </c>
      <c r="O48">
        <f>SUM(G$42:G48)</f>
        <v>25640</v>
      </c>
      <c r="P48">
        <f>SUM(H$42:H48)</f>
        <v>25684</v>
      </c>
      <c r="Q48">
        <f>SUM(I$42:I48)</f>
        <v>26116</v>
      </c>
      <c r="R48" s="12">
        <f t="shared" si="13"/>
        <v>25640</v>
      </c>
      <c r="T48" t="s">
        <v>14</v>
      </c>
      <c r="V48">
        <f t="shared" si="14"/>
        <v>-1121</v>
      </c>
      <c r="W48">
        <f t="shared" si="15"/>
        <v>-15</v>
      </c>
      <c r="X48">
        <f t="shared" si="16"/>
        <v>-605</v>
      </c>
      <c r="Y48">
        <f t="shared" si="17"/>
        <v>0</v>
      </c>
      <c r="Z48">
        <f t="shared" si="18"/>
        <v>44</v>
      </c>
      <c r="AA48">
        <f t="shared" si="19"/>
        <v>476</v>
      </c>
    </row>
    <row r="49" spans="2:27" x14ac:dyDescent="0.25">
      <c r="B49" t="s">
        <v>15</v>
      </c>
      <c r="D49">
        <v>3672</v>
      </c>
      <c r="E49">
        <v>3865</v>
      </c>
      <c r="F49">
        <v>3682</v>
      </c>
      <c r="G49">
        <v>3836</v>
      </c>
      <c r="H49">
        <v>3812</v>
      </c>
      <c r="I49">
        <v>3915</v>
      </c>
      <c r="L49">
        <f>SUM(D$42:D49)</f>
        <v>28191</v>
      </c>
      <c r="M49">
        <f>SUM(E$42:E49)</f>
        <v>29490</v>
      </c>
      <c r="N49">
        <f>SUM(F$42:F49)</f>
        <v>28717</v>
      </c>
      <c r="O49">
        <f>SUM(G$42:G49)</f>
        <v>29476</v>
      </c>
      <c r="P49">
        <f>SUM(H$42:H49)</f>
        <v>29496</v>
      </c>
      <c r="Q49">
        <f>SUM(I$42:I49)</f>
        <v>30031</v>
      </c>
      <c r="R49" s="12">
        <f t="shared" si="13"/>
        <v>29490</v>
      </c>
      <c r="T49" t="s">
        <v>15</v>
      </c>
      <c r="V49">
        <f t="shared" si="14"/>
        <v>-1299</v>
      </c>
      <c r="W49">
        <f t="shared" si="15"/>
        <v>0</v>
      </c>
      <c r="X49">
        <f t="shared" si="16"/>
        <v>-773</v>
      </c>
      <c r="Y49">
        <f t="shared" si="17"/>
        <v>-14</v>
      </c>
      <c r="Z49">
        <f t="shared" si="18"/>
        <v>6</v>
      </c>
      <c r="AA49">
        <f t="shared" si="19"/>
        <v>541</v>
      </c>
    </row>
    <row r="50" spans="2:27" x14ac:dyDescent="0.25">
      <c r="B50" t="s">
        <v>16</v>
      </c>
      <c r="D50">
        <v>3511</v>
      </c>
      <c r="E50">
        <v>3819</v>
      </c>
      <c r="F50">
        <v>3610</v>
      </c>
      <c r="G50">
        <v>3723</v>
      </c>
      <c r="H50">
        <v>3757</v>
      </c>
      <c r="I50">
        <v>3864</v>
      </c>
      <c r="L50">
        <f>SUM(D$42:D50)</f>
        <v>31702</v>
      </c>
      <c r="M50">
        <f>SUM(E$42:E50)</f>
        <v>33309</v>
      </c>
      <c r="N50">
        <f>SUM(F$42:F50)</f>
        <v>32327</v>
      </c>
      <c r="O50">
        <f>SUM(G$42:G50)</f>
        <v>33199</v>
      </c>
      <c r="P50">
        <f>SUM(H$42:H50)</f>
        <v>33253</v>
      </c>
      <c r="Q50">
        <f>SUM(I$42:I50)</f>
        <v>33895</v>
      </c>
      <c r="R50" s="12">
        <f t="shared" si="13"/>
        <v>33253</v>
      </c>
      <c r="T50" t="s">
        <v>16</v>
      </c>
      <c r="V50">
        <f t="shared" si="14"/>
        <v>-1551</v>
      </c>
      <c r="W50">
        <f t="shared" si="15"/>
        <v>56</v>
      </c>
      <c r="X50">
        <f t="shared" si="16"/>
        <v>-926</v>
      </c>
      <c r="Y50">
        <f t="shared" si="17"/>
        <v>-54</v>
      </c>
      <c r="Z50">
        <f t="shared" si="18"/>
        <v>0</v>
      </c>
      <c r="AA50">
        <f t="shared" si="19"/>
        <v>642</v>
      </c>
    </row>
    <row r="51" spans="2:27" x14ac:dyDescent="0.25">
      <c r="B51" t="s">
        <v>17</v>
      </c>
      <c r="D51">
        <v>3532</v>
      </c>
      <c r="E51">
        <v>3681</v>
      </c>
      <c r="F51">
        <v>3601</v>
      </c>
      <c r="G51">
        <v>3756</v>
      </c>
      <c r="H51">
        <v>3632</v>
      </c>
      <c r="I51">
        <v>3785</v>
      </c>
      <c r="L51">
        <f>SUM(D$42:D51)</f>
        <v>35234</v>
      </c>
      <c r="M51">
        <f>SUM(E$42:E51)</f>
        <v>36990</v>
      </c>
      <c r="N51">
        <f>SUM(F$42:F51)</f>
        <v>35928</v>
      </c>
      <c r="O51">
        <f>SUM(G$42:G51)</f>
        <v>36955</v>
      </c>
      <c r="P51">
        <f>SUM(H$42:H51)</f>
        <v>36885</v>
      </c>
      <c r="Q51">
        <f>SUM(I$42:I51)</f>
        <v>37680</v>
      </c>
      <c r="R51" s="12">
        <f t="shared" si="13"/>
        <v>36955</v>
      </c>
      <c r="T51" t="s">
        <v>17</v>
      </c>
      <c r="V51">
        <f t="shared" si="14"/>
        <v>-1721</v>
      </c>
      <c r="W51">
        <f t="shared" si="15"/>
        <v>35</v>
      </c>
      <c r="X51">
        <f t="shared" si="16"/>
        <v>-1027</v>
      </c>
      <c r="Y51">
        <f t="shared" si="17"/>
        <v>0</v>
      </c>
      <c r="Z51">
        <f t="shared" si="18"/>
        <v>-70</v>
      </c>
      <c r="AA51">
        <f t="shared" si="19"/>
        <v>725</v>
      </c>
    </row>
    <row r="52" spans="2:27" x14ac:dyDescent="0.25">
      <c r="B52" t="s">
        <v>18</v>
      </c>
      <c r="D52">
        <v>3391</v>
      </c>
      <c r="E52">
        <v>3581</v>
      </c>
      <c r="F52">
        <v>3336</v>
      </c>
      <c r="G52">
        <v>3339</v>
      </c>
      <c r="H52">
        <v>3456</v>
      </c>
      <c r="I52">
        <v>3562</v>
      </c>
      <c r="L52">
        <f>SUM(D$42:D52)</f>
        <v>38625</v>
      </c>
      <c r="M52">
        <f>SUM(E$42:E52)</f>
        <v>40571</v>
      </c>
      <c r="N52">
        <f>SUM(F$42:F52)</f>
        <v>39264</v>
      </c>
      <c r="O52">
        <f>SUM(G$42:G52)</f>
        <v>40294</v>
      </c>
      <c r="P52">
        <f>SUM(H$42:H52)</f>
        <v>40341</v>
      </c>
      <c r="Q52">
        <f>SUM(I$42:I52)</f>
        <v>41242</v>
      </c>
      <c r="R52" s="12">
        <f t="shared" si="13"/>
        <v>40341</v>
      </c>
      <c r="T52" t="s">
        <v>18</v>
      </c>
      <c r="V52">
        <f t="shared" si="14"/>
        <v>-1716</v>
      </c>
      <c r="W52">
        <f t="shared" si="15"/>
        <v>230</v>
      </c>
      <c r="X52">
        <f t="shared" si="16"/>
        <v>-1077</v>
      </c>
      <c r="Y52">
        <f t="shared" si="17"/>
        <v>-47</v>
      </c>
      <c r="Z52">
        <f t="shared" si="18"/>
        <v>0</v>
      </c>
      <c r="AA52">
        <f t="shared" si="19"/>
        <v>901</v>
      </c>
    </row>
    <row r="53" spans="2:27" x14ac:dyDescent="0.25">
      <c r="B53" t="s">
        <v>19</v>
      </c>
      <c r="D53">
        <v>3297</v>
      </c>
      <c r="E53">
        <v>3502</v>
      </c>
      <c r="F53">
        <v>3149</v>
      </c>
      <c r="G53">
        <v>3407</v>
      </c>
      <c r="H53">
        <v>3502</v>
      </c>
      <c r="I53">
        <v>3560</v>
      </c>
      <c r="L53">
        <f>SUM(D$42:D53)</f>
        <v>41922</v>
      </c>
      <c r="M53">
        <f>SUM(E$42:E53)</f>
        <v>44073</v>
      </c>
      <c r="N53">
        <f>SUM(F$42:F53)</f>
        <v>42413</v>
      </c>
      <c r="O53">
        <f>SUM(G$42:G53)</f>
        <v>43701</v>
      </c>
      <c r="P53">
        <f>SUM(H$42:H53)</f>
        <v>43843</v>
      </c>
      <c r="Q53">
        <f>SUM(I$42:I53)</f>
        <v>44802</v>
      </c>
      <c r="R53">
        <f t="shared" si="13"/>
        <v>43843</v>
      </c>
      <c r="T53" t="s">
        <v>19</v>
      </c>
      <c r="V53">
        <f t="shared" si="14"/>
        <v>-1921</v>
      </c>
      <c r="W53">
        <f t="shared" si="15"/>
        <v>230</v>
      </c>
      <c r="X53">
        <f t="shared" si="16"/>
        <v>-1430</v>
      </c>
      <c r="Y53">
        <f t="shared" si="17"/>
        <v>-142</v>
      </c>
      <c r="Z53">
        <f t="shared" si="18"/>
        <v>0</v>
      </c>
      <c r="AA53">
        <f t="shared" si="19"/>
        <v>959</v>
      </c>
    </row>
    <row r="55" spans="2:27" x14ac:dyDescent="0.25">
      <c r="B55" t="s">
        <v>125</v>
      </c>
    </row>
    <row r="56" spans="2:27" x14ac:dyDescent="0.25">
      <c r="B56" s="3" t="s">
        <v>126</v>
      </c>
    </row>
    <row r="58" spans="2:27" x14ac:dyDescent="0.25">
      <c r="B58" t="s">
        <v>23</v>
      </c>
      <c r="C58" t="s">
        <v>0</v>
      </c>
      <c r="D58" t="s">
        <v>1</v>
      </c>
      <c r="E58" t="s">
        <v>2</v>
      </c>
      <c r="F58" t="s">
        <v>3</v>
      </c>
      <c r="G58" t="s">
        <v>4</v>
      </c>
      <c r="H58" t="s">
        <v>5</v>
      </c>
      <c r="J58" t="s">
        <v>0</v>
      </c>
      <c r="K58" t="s">
        <v>1</v>
      </c>
      <c r="L58" t="s">
        <v>2</v>
      </c>
      <c r="M58" t="s">
        <v>3</v>
      </c>
      <c r="N58" t="s">
        <v>4</v>
      </c>
      <c r="O58" t="s">
        <v>5</v>
      </c>
      <c r="P58" t="s">
        <v>7</v>
      </c>
      <c r="R58" t="s">
        <v>6</v>
      </c>
      <c r="S58" t="s">
        <v>0</v>
      </c>
      <c r="T58" t="s">
        <v>1</v>
      </c>
      <c r="U58" t="s">
        <v>2</v>
      </c>
      <c r="V58" t="s">
        <v>3</v>
      </c>
      <c r="W58" t="s">
        <v>4</v>
      </c>
      <c r="X58" t="s">
        <v>5</v>
      </c>
    </row>
    <row r="59" spans="2:27" x14ac:dyDescent="0.25">
      <c r="B59" t="s">
        <v>8</v>
      </c>
      <c r="C59">
        <v>11076</v>
      </c>
      <c r="D59">
        <v>10219</v>
      </c>
      <c r="E59">
        <v>11542</v>
      </c>
      <c r="F59">
        <v>11618</v>
      </c>
      <c r="G59">
        <v>11673</v>
      </c>
      <c r="H59">
        <v>11550</v>
      </c>
      <c r="J59">
        <f>SUM(C$59:C59)</f>
        <v>11076</v>
      </c>
      <c r="K59">
        <f>SUM(D$59:D59)</f>
        <v>10219</v>
      </c>
      <c r="L59">
        <f>SUM(E$59:E59)</f>
        <v>11542</v>
      </c>
      <c r="M59">
        <f>SUM(F$59:F59)</f>
        <v>11618</v>
      </c>
      <c r="N59">
        <f>SUM(G$59:G59)</f>
        <v>11673</v>
      </c>
      <c r="O59">
        <f>SUM(H$59:H59)</f>
        <v>11550</v>
      </c>
      <c r="P59" s="12">
        <f>MEDIAN(K59:O59)</f>
        <v>11550</v>
      </c>
      <c r="R59" t="s">
        <v>8</v>
      </c>
      <c r="S59">
        <f t="shared" ref="S59:S64" si="20">J59-$P59</f>
        <v>-474</v>
      </c>
      <c r="T59">
        <f t="shared" ref="T59:T70" si="21">K59-$P59</f>
        <v>-1331</v>
      </c>
      <c r="U59">
        <f t="shared" ref="U59:U70" si="22">L59-$P59</f>
        <v>-8</v>
      </c>
      <c r="V59">
        <f t="shared" ref="V59:V70" si="23">M59-$P59</f>
        <v>68</v>
      </c>
      <c r="W59">
        <f t="shared" ref="W59:W70" si="24">N59-$P59</f>
        <v>123</v>
      </c>
      <c r="X59">
        <f t="shared" ref="X59:X70" si="25">O59-$P59</f>
        <v>0</v>
      </c>
    </row>
    <row r="60" spans="2:27" x14ac:dyDescent="0.25">
      <c r="B60" t="s">
        <v>9</v>
      </c>
      <c r="C60">
        <v>9936</v>
      </c>
      <c r="D60">
        <v>10354</v>
      </c>
      <c r="E60">
        <v>10643</v>
      </c>
      <c r="F60">
        <v>10448</v>
      </c>
      <c r="G60">
        <v>10563</v>
      </c>
      <c r="H60">
        <v>10743</v>
      </c>
      <c r="J60">
        <f>SUM(C$59:C60)</f>
        <v>21012</v>
      </c>
      <c r="K60">
        <f>SUM(D$59:D60)</f>
        <v>20573</v>
      </c>
      <c r="L60">
        <f>SUM(E$59:E60)</f>
        <v>22185</v>
      </c>
      <c r="M60">
        <f>SUM(F$59:F60)</f>
        <v>22066</v>
      </c>
      <c r="N60">
        <f>SUM(G$59:G60)</f>
        <v>22236</v>
      </c>
      <c r="O60">
        <f>SUM(H$59:H60)</f>
        <v>22293</v>
      </c>
      <c r="P60" s="12">
        <f t="shared" ref="P60:P70" si="26">MEDIAN(K60:O60)</f>
        <v>22185</v>
      </c>
      <c r="R60" t="s">
        <v>9</v>
      </c>
      <c r="S60">
        <f t="shared" si="20"/>
        <v>-1173</v>
      </c>
      <c r="T60">
        <f t="shared" si="21"/>
        <v>-1612</v>
      </c>
      <c r="U60">
        <f t="shared" si="22"/>
        <v>0</v>
      </c>
      <c r="V60">
        <f t="shared" si="23"/>
        <v>-119</v>
      </c>
      <c r="W60">
        <f t="shared" si="24"/>
        <v>51</v>
      </c>
      <c r="X60">
        <f t="shared" si="25"/>
        <v>108</v>
      </c>
    </row>
    <row r="61" spans="2:27" x14ac:dyDescent="0.25">
      <c r="B61" t="s">
        <v>10</v>
      </c>
      <c r="C61">
        <v>10980</v>
      </c>
      <c r="D61">
        <v>12084</v>
      </c>
      <c r="E61">
        <v>11528</v>
      </c>
      <c r="F61">
        <v>11548</v>
      </c>
      <c r="G61">
        <v>11920</v>
      </c>
      <c r="H61">
        <v>11844</v>
      </c>
      <c r="J61">
        <f>SUM(C$59:C61)</f>
        <v>31992</v>
      </c>
      <c r="K61">
        <f>SUM(D$59:D61)</f>
        <v>32657</v>
      </c>
      <c r="L61">
        <f>SUM(E$59:E61)</f>
        <v>33713</v>
      </c>
      <c r="M61">
        <f>SUM(F$59:F61)</f>
        <v>33614</v>
      </c>
      <c r="N61">
        <f>SUM(G$59:G61)</f>
        <v>34156</v>
      </c>
      <c r="O61">
        <f>SUM(H$59:H61)</f>
        <v>34137</v>
      </c>
      <c r="P61" s="12">
        <f t="shared" si="26"/>
        <v>33713</v>
      </c>
      <c r="R61" t="s">
        <v>10</v>
      </c>
      <c r="S61">
        <f t="shared" si="20"/>
        <v>-1721</v>
      </c>
      <c r="T61">
        <f t="shared" si="21"/>
        <v>-1056</v>
      </c>
      <c r="U61">
        <f t="shared" si="22"/>
        <v>0</v>
      </c>
      <c r="V61">
        <f t="shared" si="23"/>
        <v>-99</v>
      </c>
      <c r="W61">
        <f t="shared" si="24"/>
        <v>443</v>
      </c>
      <c r="X61">
        <f t="shared" si="25"/>
        <v>424</v>
      </c>
    </row>
    <row r="62" spans="2:27" x14ac:dyDescent="0.25">
      <c r="B62" t="s">
        <v>11</v>
      </c>
      <c r="C62">
        <v>10775</v>
      </c>
      <c r="D62">
        <v>11550</v>
      </c>
      <c r="E62">
        <v>11424</v>
      </c>
      <c r="F62">
        <v>11651</v>
      </c>
      <c r="G62">
        <v>11313</v>
      </c>
      <c r="H62">
        <v>11665</v>
      </c>
      <c r="J62">
        <f>SUM(C$59:C62)</f>
        <v>42767</v>
      </c>
      <c r="K62">
        <f>SUM(D$59:D62)</f>
        <v>44207</v>
      </c>
      <c r="L62">
        <f>SUM(E$59:E62)</f>
        <v>45137</v>
      </c>
      <c r="M62">
        <f>SUM(F$59:F62)</f>
        <v>45265</v>
      </c>
      <c r="N62">
        <f>SUM(G$59:G62)</f>
        <v>45469</v>
      </c>
      <c r="O62">
        <f>SUM(H$59:H62)</f>
        <v>45802</v>
      </c>
      <c r="P62" s="12">
        <f t="shared" si="26"/>
        <v>45265</v>
      </c>
      <c r="R62" t="s">
        <v>11</v>
      </c>
      <c r="S62">
        <f t="shared" si="20"/>
        <v>-2498</v>
      </c>
      <c r="T62">
        <f t="shared" si="21"/>
        <v>-1058</v>
      </c>
      <c r="U62">
        <f t="shared" si="22"/>
        <v>-128</v>
      </c>
      <c r="V62">
        <f t="shared" si="23"/>
        <v>0</v>
      </c>
      <c r="W62">
        <f t="shared" si="24"/>
        <v>204</v>
      </c>
      <c r="X62">
        <f t="shared" si="25"/>
        <v>537</v>
      </c>
    </row>
    <row r="63" spans="2:27" x14ac:dyDescent="0.25">
      <c r="B63" t="s">
        <v>12</v>
      </c>
      <c r="C63">
        <v>11541</v>
      </c>
      <c r="D63">
        <v>12296</v>
      </c>
      <c r="E63">
        <v>12167</v>
      </c>
      <c r="F63">
        <v>12050</v>
      </c>
      <c r="G63">
        <v>12643</v>
      </c>
      <c r="H63">
        <v>12313</v>
      </c>
      <c r="J63">
        <f>SUM(C$59:C63)</f>
        <v>54308</v>
      </c>
      <c r="K63">
        <f>SUM(D$59:D63)</f>
        <v>56503</v>
      </c>
      <c r="L63">
        <f>SUM(E$59:E63)</f>
        <v>57304</v>
      </c>
      <c r="M63">
        <f>SUM(F$59:F63)</f>
        <v>57315</v>
      </c>
      <c r="N63">
        <f>SUM(G$59:G63)</f>
        <v>58112</v>
      </c>
      <c r="O63">
        <f>SUM(H$59:H63)</f>
        <v>58115</v>
      </c>
      <c r="P63" s="12">
        <f t="shared" si="26"/>
        <v>57315</v>
      </c>
      <c r="R63" t="s">
        <v>12</v>
      </c>
      <c r="S63">
        <f t="shared" si="20"/>
        <v>-3007</v>
      </c>
      <c r="T63">
        <f t="shared" si="21"/>
        <v>-812</v>
      </c>
      <c r="U63">
        <f t="shared" si="22"/>
        <v>-11</v>
      </c>
      <c r="V63">
        <f t="shared" si="23"/>
        <v>0</v>
      </c>
      <c r="W63">
        <f t="shared" si="24"/>
        <v>797</v>
      </c>
      <c r="X63">
        <f t="shared" si="25"/>
        <v>800</v>
      </c>
    </row>
    <row r="64" spans="2:27" x14ac:dyDescent="0.25">
      <c r="B64" t="s">
        <v>13</v>
      </c>
      <c r="C64">
        <v>11296</v>
      </c>
      <c r="D64">
        <v>12706</v>
      </c>
      <c r="E64">
        <v>11788</v>
      </c>
      <c r="F64">
        <v>12066</v>
      </c>
      <c r="G64">
        <v>12085</v>
      </c>
      <c r="H64">
        <v>12264</v>
      </c>
      <c r="J64">
        <f>SUM(C$59:C64)</f>
        <v>65604</v>
      </c>
      <c r="K64">
        <f>SUM(D$59:D64)</f>
        <v>69209</v>
      </c>
      <c r="L64">
        <f>SUM(E$59:E64)</f>
        <v>69092</v>
      </c>
      <c r="M64">
        <f>SUM(F$59:F64)</f>
        <v>69381</v>
      </c>
      <c r="N64">
        <f>SUM(G$59:G64)</f>
        <v>70197</v>
      </c>
      <c r="O64">
        <f>SUM(H$59:H64)</f>
        <v>70379</v>
      </c>
      <c r="P64" s="12">
        <f t="shared" si="26"/>
        <v>69381</v>
      </c>
      <c r="R64" t="s">
        <v>13</v>
      </c>
      <c r="S64">
        <f t="shared" si="20"/>
        <v>-3777</v>
      </c>
      <c r="T64">
        <f t="shared" si="21"/>
        <v>-172</v>
      </c>
      <c r="U64">
        <f t="shared" si="22"/>
        <v>-289</v>
      </c>
      <c r="V64">
        <f t="shared" si="23"/>
        <v>0</v>
      </c>
      <c r="W64">
        <f t="shared" si="24"/>
        <v>816</v>
      </c>
      <c r="X64">
        <f t="shared" si="25"/>
        <v>998</v>
      </c>
    </row>
    <row r="65" spans="2:24" x14ac:dyDescent="0.25">
      <c r="B65" t="s">
        <v>14</v>
      </c>
      <c r="D65">
        <v>12888</v>
      </c>
      <c r="E65">
        <v>12618</v>
      </c>
      <c r="F65">
        <v>12878</v>
      </c>
      <c r="G65">
        <v>12794</v>
      </c>
      <c r="H65">
        <v>12646</v>
      </c>
      <c r="K65">
        <f>SUM(D$59:D65)</f>
        <v>82097</v>
      </c>
      <c r="L65">
        <f>SUM(E$59:E65)</f>
        <v>81710</v>
      </c>
      <c r="M65">
        <f>SUM(F$59:F65)</f>
        <v>82259</v>
      </c>
      <c r="N65">
        <f>SUM(G$59:G65)</f>
        <v>82991</v>
      </c>
      <c r="O65">
        <f>SUM(H$59:H65)</f>
        <v>83025</v>
      </c>
      <c r="P65" s="12">
        <f t="shared" si="26"/>
        <v>82259</v>
      </c>
      <c r="R65" t="s">
        <v>14</v>
      </c>
      <c r="T65">
        <f t="shared" si="21"/>
        <v>-162</v>
      </c>
      <c r="U65">
        <f t="shared" si="22"/>
        <v>-549</v>
      </c>
      <c r="V65">
        <f t="shared" si="23"/>
        <v>0</v>
      </c>
      <c r="W65">
        <f t="shared" si="24"/>
        <v>732</v>
      </c>
      <c r="X65">
        <f t="shared" si="25"/>
        <v>766</v>
      </c>
    </row>
    <row r="66" spans="2:24" x14ac:dyDescent="0.25">
      <c r="B66" t="s">
        <v>15</v>
      </c>
      <c r="D66">
        <v>12764</v>
      </c>
      <c r="E66">
        <v>12150</v>
      </c>
      <c r="F66">
        <v>12963</v>
      </c>
      <c r="G66">
        <v>12719</v>
      </c>
      <c r="H66">
        <v>12828</v>
      </c>
      <c r="K66">
        <f>SUM(D$59:D66)</f>
        <v>94861</v>
      </c>
      <c r="L66">
        <f>SUM(E$59:E66)</f>
        <v>93860</v>
      </c>
      <c r="M66">
        <f>SUM(F$59:F66)</f>
        <v>95222</v>
      </c>
      <c r="N66">
        <f>SUM(G$59:G66)</f>
        <v>95710</v>
      </c>
      <c r="O66">
        <f>SUM(H$59:H66)</f>
        <v>95853</v>
      </c>
      <c r="P66" s="12">
        <f t="shared" si="26"/>
        <v>95222</v>
      </c>
      <c r="R66" t="s">
        <v>15</v>
      </c>
      <c r="T66">
        <f t="shared" si="21"/>
        <v>-361</v>
      </c>
      <c r="U66">
        <f t="shared" si="22"/>
        <v>-1362</v>
      </c>
      <c r="V66">
        <f t="shared" si="23"/>
        <v>0</v>
      </c>
      <c r="W66">
        <f t="shared" si="24"/>
        <v>488</v>
      </c>
      <c r="X66">
        <f t="shared" si="25"/>
        <v>631</v>
      </c>
    </row>
    <row r="67" spans="2:24" x14ac:dyDescent="0.25">
      <c r="B67" t="s">
        <v>16</v>
      </c>
      <c r="D67">
        <v>12684</v>
      </c>
      <c r="E67">
        <v>11890</v>
      </c>
      <c r="F67">
        <v>12379</v>
      </c>
      <c r="G67">
        <v>12253</v>
      </c>
      <c r="H67">
        <v>12538</v>
      </c>
      <c r="K67">
        <f>SUM(D$59:D67)</f>
        <v>107545</v>
      </c>
      <c r="L67">
        <f>SUM(E$59:E67)</f>
        <v>105750</v>
      </c>
      <c r="M67">
        <f>SUM(F$59:F67)</f>
        <v>107601</v>
      </c>
      <c r="N67">
        <f>SUM(G$59:G67)</f>
        <v>107963</v>
      </c>
      <c r="O67">
        <f>SUM(H$59:H67)</f>
        <v>108391</v>
      </c>
      <c r="P67" s="12">
        <f t="shared" si="26"/>
        <v>107601</v>
      </c>
      <c r="R67" t="s">
        <v>16</v>
      </c>
      <c r="T67">
        <f t="shared" si="21"/>
        <v>-56</v>
      </c>
      <c r="U67">
        <f t="shared" si="22"/>
        <v>-1851</v>
      </c>
      <c r="V67">
        <f t="shared" si="23"/>
        <v>0</v>
      </c>
      <c r="W67">
        <f t="shared" si="24"/>
        <v>362</v>
      </c>
      <c r="X67">
        <f t="shared" si="25"/>
        <v>790</v>
      </c>
    </row>
    <row r="68" spans="2:24" x14ac:dyDescent="0.25">
      <c r="B68" t="s">
        <v>17</v>
      </c>
      <c r="D68">
        <v>12318</v>
      </c>
      <c r="E68">
        <v>11644</v>
      </c>
      <c r="F68">
        <v>12241</v>
      </c>
      <c r="G68">
        <v>12218</v>
      </c>
      <c r="H68">
        <v>12215</v>
      </c>
      <c r="K68">
        <f>SUM(D$59:D68)</f>
        <v>119863</v>
      </c>
      <c r="L68">
        <f>SUM(E$59:E68)</f>
        <v>117394</v>
      </c>
      <c r="M68">
        <f>SUM(F$59:F68)</f>
        <v>119842</v>
      </c>
      <c r="N68">
        <f>SUM(G$59:G68)</f>
        <v>120181</v>
      </c>
      <c r="O68">
        <f>SUM(H$59:H68)</f>
        <v>120606</v>
      </c>
      <c r="P68" s="12">
        <f t="shared" si="26"/>
        <v>119863</v>
      </c>
      <c r="R68" t="s">
        <v>17</v>
      </c>
      <c r="T68">
        <f t="shared" si="21"/>
        <v>0</v>
      </c>
      <c r="U68">
        <f t="shared" si="22"/>
        <v>-2469</v>
      </c>
      <c r="V68">
        <f t="shared" si="23"/>
        <v>-21</v>
      </c>
      <c r="W68">
        <f t="shared" si="24"/>
        <v>318</v>
      </c>
      <c r="X68">
        <f t="shared" si="25"/>
        <v>743</v>
      </c>
    </row>
    <row r="69" spans="2:24" x14ac:dyDescent="0.25">
      <c r="B69" t="s">
        <v>18</v>
      </c>
      <c r="D69">
        <v>11552</v>
      </c>
      <c r="E69">
        <v>10701</v>
      </c>
      <c r="F69">
        <v>11357</v>
      </c>
      <c r="G69">
        <v>11429</v>
      </c>
      <c r="H69">
        <v>11618</v>
      </c>
      <c r="K69">
        <f>SUM(D$59:D69)</f>
        <v>131415</v>
      </c>
      <c r="L69">
        <f>SUM(E$59:E69)</f>
        <v>128095</v>
      </c>
      <c r="M69">
        <f>SUM(F$59:F69)</f>
        <v>131199</v>
      </c>
      <c r="N69">
        <f>SUM(G$59:G69)</f>
        <v>131610</v>
      </c>
      <c r="O69">
        <f>SUM(H$59:H69)</f>
        <v>132224</v>
      </c>
      <c r="P69" s="12">
        <f t="shared" si="26"/>
        <v>131415</v>
      </c>
      <c r="R69" t="s">
        <v>18</v>
      </c>
      <c r="T69">
        <f t="shared" si="21"/>
        <v>0</v>
      </c>
      <c r="U69">
        <f t="shared" si="22"/>
        <v>-3320</v>
      </c>
      <c r="V69">
        <f t="shared" si="23"/>
        <v>-216</v>
      </c>
      <c r="W69">
        <f t="shared" si="24"/>
        <v>195</v>
      </c>
      <c r="X69">
        <f t="shared" si="25"/>
        <v>809</v>
      </c>
    </row>
    <row r="70" spans="2:24" x14ac:dyDescent="0.25">
      <c r="B70" t="s">
        <v>19</v>
      </c>
      <c r="D70">
        <v>11151</v>
      </c>
      <c r="E70">
        <v>10288</v>
      </c>
      <c r="F70">
        <v>11185</v>
      </c>
      <c r="G70">
        <v>11076</v>
      </c>
      <c r="H70">
        <v>11399</v>
      </c>
      <c r="K70">
        <f>SUM(D$59:D70)</f>
        <v>142566</v>
      </c>
      <c r="L70">
        <f>SUM(E$59:E70)</f>
        <v>138383</v>
      </c>
      <c r="M70">
        <f>SUM(F$59:F70)</f>
        <v>142384</v>
      </c>
      <c r="N70">
        <f>SUM(G$59:G70)</f>
        <v>142686</v>
      </c>
      <c r="O70">
        <f>SUM(H$59:H70)</f>
        <v>143623</v>
      </c>
      <c r="P70">
        <f t="shared" si="26"/>
        <v>142566</v>
      </c>
      <c r="R70" t="s">
        <v>19</v>
      </c>
      <c r="T70">
        <f t="shared" si="21"/>
        <v>0</v>
      </c>
      <c r="U70">
        <f t="shared" si="22"/>
        <v>-4183</v>
      </c>
      <c r="V70">
        <f t="shared" si="23"/>
        <v>-182</v>
      </c>
      <c r="W70">
        <f t="shared" si="24"/>
        <v>120</v>
      </c>
      <c r="X70">
        <f t="shared" si="25"/>
        <v>1057</v>
      </c>
    </row>
    <row r="73" spans="2:24" x14ac:dyDescent="0.25">
      <c r="B73" t="s">
        <v>22</v>
      </c>
      <c r="C73" t="s">
        <v>0</v>
      </c>
      <c r="D73" t="s">
        <v>1</v>
      </c>
      <c r="E73" t="s">
        <v>2</v>
      </c>
      <c r="F73" t="s">
        <v>3</v>
      </c>
      <c r="G73" t="s">
        <v>4</v>
      </c>
      <c r="H73" t="s">
        <v>5</v>
      </c>
      <c r="J73" t="s">
        <v>0</v>
      </c>
      <c r="K73" t="s">
        <v>1</v>
      </c>
      <c r="L73" t="s">
        <v>2</v>
      </c>
      <c r="M73" t="s">
        <v>3</v>
      </c>
      <c r="N73" t="s">
        <v>4</v>
      </c>
      <c r="O73" t="s">
        <v>5</v>
      </c>
      <c r="P73" t="s">
        <v>7</v>
      </c>
      <c r="R73" t="s">
        <v>6</v>
      </c>
      <c r="S73" t="s">
        <v>0</v>
      </c>
      <c r="T73" t="s">
        <v>1</v>
      </c>
      <c r="U73" t="s">
        <v>2</v>
      </c>
      <c r="V73" t="s">
        <v>3</v>
      </c>
      <c r="W73" t="s">
        <v>4</v>
      </c>
      <c r="X73" t="s">
        <v>5</v>
      </c>
    </row>
    <row r="74" spans="2:24" x14ac:dyDescent="0.25">
      <c r="B74" t="s">
        <v>8</v>
      </c>
      <c r="C74">
        <v>12821</v>
      </c>
      <c r="D74">
        <v>11600</v>
      </c>
      <c r="E74">
        <v>10166</v>
      </c>
      <c r="F74">
        <v>9968</v>
      </c>
      <c r="G74">
        <v>10844</v>
      </c>
      <c r="H74">
        <v>10044</v>
      </c>
      <c r="J74">
        <f>SUM(C$74:C74)</f>
        <v>12821</v>
      </c>
      <c r="K74">
        <f>SUM(D$74:D74)</f>
        <v>11600</v>
      </c>
      <c r="L74">
        <f>SUM(E$74:E74)</f>
        <v>10166</v>
      </c>
      <c r="M74">
        <f>SUM(F$74:F74)</f>
        <v>9968</v>
      </c>
      <c r="N74">
        <f>SUM(G$74:G74)</f>
        <v>10844</v>
      </c>
      <c r="O74">
        <f>SUM(H$74:H74)</f>
        <v>10044</v>
      </c>
      <c r="P74" s="12">
        <f>MEDIAN(K74:O74)</f>
        <v>10166</v>
      </c>
      <c r="R74" t="s">
        <v>8</v>
      </c>
      <c r="S74">
        <f t="shared" ref="S74:S79" si="27">J74-$P74</f>
        <v>2655</v>
      </c>
      <c r="T74">
        <f t="shared" ref="T74:T85" si="28">K74-$P74</f>
        <v>1434</v>
      </c>
      <c r="U74">
        <f t="shared" ref="U74:U85" si="29">L74-$P74</f>
        <v>0</v>
      </c>
      <c r="V74">
        <f t="shared" ref="V74:V85" si="30">M74-$P74</f>
        <v>-198</v>
      </c>
      <c r="W74">
        <f t="shared" ref="W74:W85" si="31">N74-$P74</f>
        <v>678</v>
      </c>
      <c r="X74">
        <f t="shared" ref="X74:X85" si="32">O74-$P74</f>
        <v>-122</v>
      </c>
    </row>
    <row r="75" spans="2:24" x14ac:dyDescent="0.25">
      <c r="B75" t="s">
        <v>9</v>
      </c>
      <c r="C75">
        <v>10026</v>
      </c>
      <c r="D75">
        <v>9436</v>
      </c>
      <c r="E75">
        <v>8941</v>
      </c>
      <c r="F75">
        <v>8827</v>
      </c>
      <c r="G75">
        <v>9234</v>
      </c>
      <c r="H75">
        <v>8696</v>
      </c>
      <c r="J75">
        <f>SUM(C$74:C75)</f>
        <v>22847</v>
      </c>
      <c r="K75">
        <f>SUM(D$74:D75)</f>
        <v>21036</v>
      </c>
      <c r="L75">
        <f>SUM(E$74:E75)</f>
        <v>19107</v>
      </c>
      <c r="M75">
        <f>SUM(F$74:F75)</f>
        <v>18795</v>
      </c>
      <c r="N75">
        <f>SUM(G$74:G75)</f>
        <v>20078</v>
      </c>
      <c r="O75">
        <f>SUM(H$74:H75)</f>
        <v>18740</v>
      </c>
      <c r="P75" s="12">
        <f t="shared" ref="P75:P85" si="33">MEDIAN(K75:O75)</f>
        <v>19107</v>
      </c>
      <c r="R75" t="s">
        <v>9</v>
      </c>
      <c r="S75">
        <f t="shared" si="27"/>
        <v>3740</v>
      </c>
      <c r="T75">
        <f t="shared" si="28"/>
        <v>1929</v>
      </c>
      <c r="U75">
        <f t="shared" si="29"/>
        <v>0</v>
      </c>
      <c r="V75">
        <f t="shared" si="30"/>
        <v>-312</v>
      </c>
      <c r="W75">
        <f t="shared" si="31"/>
        <v>971</v>
      </c>
      <c r="X75">
        <f t="shared" si="32"/>
        <v>-367</v>
      </c>
    </row>
    <row r="76" spans="2:24" x14ac:dyDescent="0.25">
      <c r="B76" t="s">
        <v>10</v>
      </c>
      <c r="C76">
        <v>9488</v>
      </c>
      <c r="D76">
        <v>9766</v>
      </c>
      <c r="E76">
        <v>9638</v>
      </c>
      <c r="F76">
        <v>9413</v>
      </c>
      <c r="G76">
        <v>9518</v>
      </c>
      <c r="H76">
        <v>9095</v>
      </c>
      <c r="J76">
        <f>SUM(C$74:C76)</f>
        <v>32335</v>
      </c>
      <c r="K76">
        <f>SUM(D$74:D76)</f>
        <v>30802</v>
      </c>
      <c r="L76">
        <f>SUM(E$74:E76)</f>
        <v>28745</v>
      </c>
      <c r="M76">
        <f>SUM(F$74:F76)</f>
        <v>28208</v>
      </c>
      <c r="N76">
        <f>SUM(G$74:G76)</f>
        <v>29596</v>
      </c>
      <c r="O76">
        <f>SUM(H$74:H76)</f>
        <v>27835</v>
      </c>
      <c r="P76" s="12">
        <f t="shared" si="33"/>
        <v>28745</v>
      </c>
      <c r="R76" t="s">
        <v>10</v>
      </c>
      <c r="S76">
        <f t="shared" si="27"/>
        <v>3590</v>
      </c>
      <c r="T76">
        <f t="shared" si="28"/>
        <v>2057</v>
      </c>
      <c r="U76">
        <f t="shared" si="29"/>
        <v>0</v>
      </c>
      <c r="V76">
        <f t="shared" si="30"/>
        <v>-537</v>
      </c>
      <c r="W76">
        <f t="shared" si="31"/>
        <v>851</v>
      </c>
      <c r="X76">
        <f t="shared" si="32"/>
        <v>-910</v>
      </c>
    </row>
    <row r="77" spans="2:24" x14ac:dyDescent="0.25">
      <c r="B77" t="s">
        <v>11</v>
      </c>
      <c r="C77">
        <v>8840</v>
      </c>
      <c r="D77">
        <v>9894</v>
      </c>
      <c r="E77">
        <v>11144</v>
      </c>
      <c r="F77">
        <v>8850</v>
      </c>
      <c r="G77">
        <v>8878</v>
      </c>
      <c r="H77">
        <v>8182</v>
      </c>
      <c r="J77">
        <f>SUM(C$74:C77)</f>
        <v>41175</v>
      </c>
      <c r="K77">
        <f>SUM(D$74:D77)</f>
        <v>40696</v>
      </c>
      <c r="L77">
        <f>SUM(E$74:E77)</f>
        <v>39889</v>
      </c>
      <c r="M77">
        <f>SUM(F$74:F77)</f>
        <v>37058</v>
      </c>
      <c r="N77">
        <f>SUM(G$74:G77)</f>
        <v>38474</v>
      </c>
      <c r="O77">
        <f>SUM(H$74:H77)</f>
        <v>36017</v>
      </c>
      <c r="P77" s="12">
        <f t="shared" si="33"/>
        <v>38474</v>
      </c>
      <c r="R77" t="s">
        <v>11</v>
      </c>
      <c r="S77">
        <f t="shared" si="27"/>
        <v>2701</v>
      </c>
      <c r="T77">
        <f t="shared" si="28"/>
        <v>2222</v>
      </c>
      <c r="U77">
        <f t="shared" si="29"/>
        <v>1415</v>
      </c>
      <c r="V77">
        <f t="shared" si="30"/>
        <v>-1416</v>
      </c>
      <c r="W77">
        <f t="shared" si="31"/>
        <v>0</v>
      </c>
      <c r="X77">
        <f t="shared" si="32"/>
        <v>-2457</v>
      </c>
    </row>
    <row r="78" spans="2:24" x14ac:dyDescent="0.25">
      <c r="B78" t="s">
        <v>12</v>
      </c>
      <c r="C78">
        <v>8059</v>
      </c>
      <c r="D78">
        <v>9888</v>
      </c>
      <c r="E78">
        <v>10129</v>
      </c>
      <c r="F78">
        <v>8922</v>
      </c>
      <c r="G78">
        <v>8656</v>
      </c>
      <c r="H78">
        <v>8330</v>
      </c>
      <c r="J78">
        <f>SUM(C$74:C78)</f>
        <v>49234</v>
      </c>
      <c r="K78">
        <f>SUM(D$74:D78)</f>
        <v>50584</v>
      </c>
      <c r="L78">
        <f>SUM(E$74:E78)</f>
        <v>50018</v>
      </c>
      <c r="M78">
        <f>SUM(F$74:F78)</f>
        <v>45980</v>
      </c>
      <c r="N78">
        <f>SUM(G$74:G78)</f>
        <v>47130</v>
      </c>
      <c r="O78">
        <f>SUM(H$74:H78)</f>
        <v>44347</v>
      </c>
      <c r="P78" s="12">
        <f t="shared" si="33"/>
        <v>47130</v>
      </c>
      <c r="R78" t="s">
        <v>12</v>
      </c>
      <c r="S78">
        <f t="shared" si="27"/>
        <v>2104</v>
      </c>
      <c r="T78">
        <f t="shared" si="28"/>
        <v>3454</v>
      </c>
      <c r="U78">
        <f t="shared" si="29"/>
        <v>2888</v>
      </c>
      <c r="V78">
        <f t="shared" si="30"/>
        <v>-1150</v>
      </c>
      <c r="W78">
        <f t="shared" si="31"/>
        <v>0</v>
      </c>
      <c r="X78">
        <f t="shared" si="32"/>
        <v>-2783</v>
      </c>
    </row>
    <row r="79" spans="2:24" x14ac:dyDescent="0.25">
      <c r="B79" t="s">
        <v>13</v>
      </c>
      <c r="C79">
        <v>5580</v>
      </c>
      <c r="D79">
        <v>8743</v>
      </c>
      <c r="E79">
        <v>8686</v>
      </c>
      <c r="F79">
        <v>8286</v>
      </c>
      <c r="G79">
        <v>8257</v>
      </c>
      <c r="H79">
        <v>8008</v>
      </c>
      <c r="J79">
        <f>SUM(C$74:C79)</f>
        <v>54814</v>
      </c>
      <c r="K79">
        <f>SUM(D$74:D79)</f>
        <v>59327</v>
      </c>
      <c r="L79">
        <f>SUM(E$74:E79)</f>
        <v>58704</v>
      </c>
      <c r="M79">
        <f>SUM(F$74:F79)</f>
        <v>54266</v>
      </c>
      <c r="N79">
        <f>SUM(G$74:G79)</f>
        <v>55387</v>
      </c>
      <c r="O79">
        <f>SUM(H$74:H79)</f>
        <v>52355</v>
      </c>
      <c r="P79" s="12">
        <f t="shared" si="33"/>
        <v>55387</v>
      </c>
      <c r="R79" t="s">
        <v>13</v>
      </c>
      <c r="S79">
        <f t="shared" si="27"/>
        <v>-573</v>
      </c>
      <c r="T79">
        <f t="shared" si="28"/>
        <v>3940</v>
      </c>
      <c r="U79">
        <f t="shared" si="29"/>
        <v>3317</v>
      </c>
      <c r="V79">
        <f t="shared" si="30"/>
        <v>-1121</v>
      </c>
      <c r="W79">
        <f t="shared" si="31"/>
        <v>0</v>
      </c>
      <c r="X79">
        <f t="shared" si="32"/>
        <v>-3032</v>
      </c>
    </row>
    <row r="80" spans="2:24" x14ac:dyDescent="0.25">
      <c r="B80" t="s">
        <v>14</v>
      </c>
      <c r="D80">
        <v>8913</v>
      </c>
      <c r="E80">
        <v>8925</v>
      </c>
      <c r="F80">
        <v>8522</v>
      </c>
      <c r="G80">
        <v>8324</v>
      </c>
      <c r="H80">
        <v>8101</v>
      </c>
      <c r="K80">
        <f>SUM(D$74:D80)</f>
        <v>68240</v>
      </c>
      <c r="L80">
        <f>SUM(E$74:E80)</f>
        <v>67629</v>
      </c>
      <c r="M80">
        <f>SUM(F$74:F80)</f>
        <v>62788</v>
      </c>
      <c r="N80">
        <f>SUM(G$74:G80)</f>
        <v>63711</v>
      </c>
      <c r="O80">
        <f>SUM(H$74:H80)</f>
        <v>60456</v>
      </c>
      <c r="P80" s="12">
        <f t="shared" si="33"/>
        <v>63711</v>
      </c>
      <c r="R80" t="s">
        <v>14</v>
      </c>
      <c r="T80">
        <f t="shared" si="28"/>
        <v>4529</v>
      </c>
      <c r="U80">
        <f t="shared" si="29"/>
        <v>3918</v>
      </c>
      <c r="V80">
        <f t="shared" si="30"/>
        <v>-923</v>
      </c>
      <c r="W80">
        <f t="shared" si="31"/>
        <v>0</v>
      </c>
      <c r="X80">
        <f t="shared" si="32"/>
        <v>-3255</v>
      </c>
    </row>
    <row r="81" spans="2:27" x14ac:dyDescent="0.25">
      <c r="B81" t="s">
        <v>15</v>
      </c>
      <c r="D81">
        <v>9324</v>
      </c>
      <c r="E81">
        <v>8901</v>
      </c>
      <c r="F81">
        <v>8494</v>
      </c>
      <c r="G81">
        <v>8348</v>
      </c>
      <c r="H81">
        <v>8277</v>
      </c>
      <c r="K81">
        <f>SUM(D$74:D81)</f>
        <v>77564</v>
      </c>
      <c r="L81">
        <f>SUM(E$74:E81)</f>
        <v>76530</v>
      </c>
      <c r="M81">
        <f>SUM(F$74:F81)</f>
        <v>71282</v>
      </c>
      <c r="N81">
        <f>SUM(G$74:G81)</f>
        <v>72059</v>
      </c>
      <c r="O81">
        <f>SUM(H$74:H81)</f>
        <v>68733</v>
      </c>
      <c r="P81" s="12">
        <f t="shared" si="33"/>
        <v>72059</v>
      </c>
      <c r="R81" t="s">
        <v>15</v>
      </c>
      <c r="T81">
        <f t="shared" si="28"/>
        <v>5505</v>
      </c>
      <c r="U81">
        <f t="shared" si="29"/>
        <v>4471</v>
      </c>
      <c r="V81">
        <f t="shared" si="30"/>
        <v>-777</v>
      </c>
      <c r="W81">
        <f t="shared" si="31"/>
        <v>0</v>
      </c>
      <c r="X81">
        <f t="shared" si="32"/>
        <v>-3326</v>
      </c>
    </row>
    <row r="82" spans="2:27" x14ac:dyDescent="0.25">
      <c r="B82" t="s">
        <v>16</v>
      </c>
      <c r="D82">
        <v>9480</v>
      </c>
      <c r="E82">
        <v>8967</v>
      </c>
      <c r="F82">
        <v>8329</v>
      </c>
      <c r="G82">
        <v>8299</v>
      </c>
      <c r="H82">
        <v>8239</v>
      </c>
      <c r="K82">
        <f>SUM(D$74:D82)</f>
        <v>87044</v>
      </c>
      <c r="L82">
        <f>SUM(E$74:E82)</f>
        <v>85497</v>
      </c>
      <c r="M82">
        <f>SUM(F$74:F82)</f>
        <v>79611</v>
      </c>
      <c r="N82">
        <f>SUM(G$74:G82)</f>
        <v>80358</v>
      </c>
      <c r="O82">
        <f>SUM(H$74:H82)</f>
        <v>76972</v>
      </c>
      <c r="P82" s="12">
        <f t="shared" si="33"/>
        <v>80358</v>
      </c>
      <c r="R82" t="s">
        <v>16</v>
      </c>
      <c r="T82">
        <f t="shared" si="28"/>
        <v>6686</v>
      </c>
      <c r="U82">
        <f t="shared" si="29"/>
        <v>5139</v>
      </c>
      <c r="V82">
        <f t="shared" si="30"/>
        <v>-747</v>
      </c>
      <c r="W82">
        <f t="shared" si="31"/>
        <v>0</v>
      </c>
      <c r="X82">
        <f t="shared" si="32"/>
        <v>-3386</v>
      </c>
    </row>
    <row r="83" spans="2:27" x14ac:dyDescent="0.25">
      <c r="B83" t="s">
        <v>17</v>
      </c>
      <c r="D83">
        <v>9983</v>
      </c>
      <c r="E83">
        <v>9759</v>
      </c>
      <c r="F83">
        <v>9198</v>
      </c>
      <c r="G83">
        <v>8897</v>
      </c>
      <c r="H83">
        <v>8658</v>
      </c>
      <c r="K83">
        <f>SUM(D$74:D83)</f>
        <v>97027</v>
      </c>
      <c r="L83">
        <f>SUM(E$74:E83)</f>
        <v>95256</v>
      </c>
      <c r="M83">
        <f>SUM(F$74:F83)</f>
        <v>88809</v>
      </c>
      <c r="N83">
        <f>SUM(G$74:G83)</f>
        <v>89255</v>
      </c>
      <c r="O83">
        <f>SUM(H$74:H83)</f>
        <v>85630</v>
      </c>
      <c r="P83" s="12">
        <f t="shared" si="33"/>
        <v>89255</v>
      </c>
      <c r="R83" t="s">
        <v>17</v>
      </c>
      <c r="T83">
        <f t="shared" si="28"/>
        <v>7772</v>
      </c>
      <c r="U83">
        <f t="shared" si="29"/>
        <v>6001</v>
      </c>
      <c r="V83">
        <f t="shared" si="30"/>
        <v>-446</v>
      </c>
      <c r="W83">
        <f t="shared" si="31"/>
        <v>0</v>
      </c>
      <c r="X83">
        <f t="shared" si="32"/>
        <v>-3625</v>
      </c>
    </row>
    <row r="84" spans="2:27" x14ac:dyDescent="0.25">
      <c r="B84" t="s">
        <v>18</v>
      </c>
      <c r="D84">
        <v>9948</v>
      </c>
      <c r="E84">
        <v>10021</v>
      </c>
      <c r="F84">
        <v>9341</v>
      </c>
      <c r="G84">
        <v>8963</v>
      </c>
      <c r="H84">
        <v>8811</v>
      </c>
      <c r="K84">
        <f>SUM(D$74:D84)</f>
        <v>106975</v>
      </c>
      <c r="L84">
        <f>SUM(E$74:E84)</f>
        <v>105277</v>
      </c>
      <c r="M84">
        <f>SUM(F$74:F84)</f>
        <v>98150</v>
      </c>
      <c r="N84">
        <f>SUM(G$74:G84)</f>
        <v>98218</v>
      </c>
      <c r="O84">
        <f>SUM(H$74:H84)</f>
        <v>94441</v>
      </c>
      <c r="P84" s="12">
        <f t="shared" si="33"/>
        <v>98218</v>
      </c>
      <c r="R84" t="s">
        <v>18</v>
      </c>
      <c r="T84">
        <f t="shared" si="28"/>
        <v>8757</v>
      </c>
      <c r="U84">
        <f t="shared" si="29"/>
        <v>7059</v>
      </c>
      <c r="V84">
        <f t="shared" si="30"/>
        <v>-68</v>
      </c>
      <c r="W84">
        <f t="shared" si="31"/>
        <v>0</v>
      </c>
      <c r="X84">
        <f t="shared" si="32"/>
        <v>-3777</v>
      </c>
    </row>
    <row r="85" spans="2:27" x14ac:dyDescent="0.25">
      <c r="B85" t="s">
        <v>19</v>
      </c>
      <c r="D85">
        <v>10512</v>
      </c>
      <c r="E85">
        <v>10794</v>
      </c>
      <c r="F85">
        <v>9715</v>
      </c>
      <c r="G85">
        <v>9373</v>
      </c>
      <c r="H85">
        <v>9594</v>
      </c>
      <c r="K85">
        <f>SUM(D$74:D85)</f>
        <v>117487</v>
      </c>
      <c r="L85">
        <f>SUM(E$74:E85)</f>
        <v>116071</v>
      </c>
      <c r="M85">
        <f>SUM(F$74:F85)</f>
        <v>107865</v>
      </c>
      <c r="N85">
        <f>SUM(G$74:G85)</f>
        <v>107591</v>
      </c>
      <c r="O85">
        <f>SUM(H$74:H85)</f>
        <v>104035</v>
      </c>
      <c r="P85">
        <f t="shared" si="33"/>
        <v>107865</v>
      </c>
      <c r="R85" t="s">
        <v>19</v>
      </c>
      <c r="T85">
        <f t="shared" si="28"/>
        <v>9622</v>
      </c>
      <c r="U85">
        <f t="shared" si="29"/>
        <v>8206</v>
      </c>
      <c r="V85">
        <f t="shared" si="30"/>
        <v>0</v>
      </c>
      <c r="W85">
        <f t="shared" si="31"/>
        <v>-274</v>
      </c>
      <c r="X85">
        <f t="shared" si="32"/>
        <v>-3830</v>
      </c>
    </row>
    <row r="87" spans="2:27" x14ac:dyDescent="0.25">
      <c r="B87" t="s">
        <v>128</v>
      </c>
    </row>
    <row r="88" spans="2:27" x14ac:dyDescent="0.25">
      <c r="B88" s="3" t="s">
        <v>129</v>
      </c>
    </row>
    <row r="90" spans="2:27" x14ac:dyDescent="0.25">
      <c r="B90" t="s">
        <v>23</v>
      </c>
      <c r="C90" t="s">
        <v>127</v>
      </c>
      <c r="D90" t="s">
        <v>0</v>
      </c>
      <c r="E90" t="s">
        <v>1</v>
      </c>
      <c r="F90" t="s">
        <v>2</v>
      </c>
      <c r="G90" t="s">
        <v>3</v>
      </c>
      <c r="H90" t="s">
        <v>4</v>
      </c>
      <c r="I90" t="s">
        <v>5</v>
      </c>
      <c r="K90" t="s">
        <v>127</v>
      </c>
      <c r="L90" t="s">
        <v>0</v>
      </c>
      <c r="M90" t="s">
        <v>1</v>
      </c>
      <c r="N90" t="s">
        <v>2</v>
      </c>
      <c r="O90" t="s">
        <v>3</v>
      </c>
      <c r="P90" t="s">
        <v>4</v>
      </c>
      <c r="Q90" t="s">
        <v>5</v>
      </c>
      <c r="R90" t="s">
        <v>7</v>
      </c>
      <c r="T90" t="s">
        <v>6</v>
      </c>
      <c r="U90" t="s">
        <v>127</v>
      </c>
      <c r="V90" t="s">
        <v>0</v>
      </c>
      <c r="W90" t="s">
        <v>1</v>
      </c>
      <c r="X90" t="s">
        <v>2</v>
      </c>
      <c r="Y90" t="s">
        <v>3</v>
      </c>
      <c r="Z90" t="s">
        <v>4</v>
      </c>
      <c r="AA90" t="s">
        <v>5</v>
      </c>
    </row>
    <row r="91" spans="2:27" x14ac:dyDescent="0.25">
      <c r="B91" t="s">
        <v>8</v>
      </c>
      <c r="C91">
        <v>6200</v>
      </c>
      <c r="D91">
        <v>6500</v>
      </c>
      <c r="E91">
        <v>6350</v>
      </c>
      <c r="F91">
        <v>6851</v>
      </c>
      <c r="G91">
        <v>6737</v>
      </c>
      <c r="H91">
        <v>6697</v>
      </c>
      <c r="I91">
        <v>6743</v>
      </c>
      <c r="K91">
        <f>SUM(C$91:C91)</f>
        <v>6200</v>
      </c>
      <c r="L91">
        <f>SUM(D$91:D91)</f>
        <v>6500</v>
      </c>
      <c r="M91">
        <f>SUM(E$91:E91)</f>
        <v>6350</v>
      </c>
      <c r="N91">
        <f>SUM(F$91:F91)</f>
        <v>6851</v>
      </c>
      <c r="O91">
        <f>SUM(G$91:G91)</f>
        <v>6737</v>
      </c>
      <c r="P91">
        <f>SUM(H$91:H91)</f>
        <v>6697</v>
      </c>
      <c r="Q91">
        <f>SUM(I$91:I91)</f>
        <v>6743</v>
      </c>
      <c r="R91" s="12">
        <f>MEDIAN(M91:Q91)</f>
        <v>6737</v>
      </c>
      <c r="T91" t="s">
        <v>8</v>
      </c>
      <c r="U91">
        <f t="shared" ref="U91:V102" si="34">K91-$R91</f>
        <v>-537</v>
      </c>
      <c r="V91">
        <f t="shared" si="34"/>
        <v>-237</v>
      </c>
      <c r="W91">
        <f t="shared" ref="W91:W102" si="35">M91-$R91</f>
        <v>-387</v>
      </c>
      <c r="X91">
        <f t="shared" ref="X91:X102" si="36">N91-$R91</f>
        <v>114</v>
      </c>
      <c r="Y91">
        <f t="shared" ref="Y91:Y102" si="37">O91-$R91</f>
        <v>0</v>
      </c>
      <c r="Z91">
        <f t="shared" ref="Z91:Z102" si="38">P91-$R91</f>
        <v>-40</v>
      </c>
      <c r="AA91">
        <f t="shared" ref="AA91:AA102" si="39">Q91-$R91</f>
        <v>6</v>
      </c>
    </row>
    <row r="92" spans="2:27" x14ac:dyDescent="0.25">
      <c r="B92" t="s">
        <v>9</v>
      </c>
      <c r="C92">
        <v>5650</v>
      </c>
      <c r="D92">
        <v>6100</v>
      </c>
      <c r="E92">
        <v>6100</v>
      </c>
      <c r="F92">
        <v>6376</v>
      </c>
      <c r="G92">
        <v>6016</v>
      </c>
      <c r="H92">
        <v>6007</v>
      </c>
      <c r="I92">
        <v>6346</v>
      </c>
      <c r="K92">
        <f>SUM(C$91:C92)</f>
        <v>11850</v>
      </c>
      <c r="L92">
        <f>SUM(D$91:D92)</f>
        <v>12600</v>
      </c>
      <c r="M92">
        <f>SUM(E$91:E92)</f>
        <v>12450</v>
      </c>
      <c r="N92">
        <f>SUM(F$91:F92)</f>
        <v>13227</v>
      </c>
      <c r="O92">
        <f>SUM(G$91:G92)</f>
        <v>12753</v>
      </c>
      <c r="P92">
        <f>SUM(H$91:H92)</f>
        <v>12704</v>
      </c>
      <c r="Q92">
        <f>SUM(I$91:I92)</f>
        <v>13089</v>
      </c>
      <c r="R92" s="12">
        <f t="shared" ref="R92:R102" si="40">MEDIAN(M92:Q92)</f>
        <v>12753</v>
      </c>
      <c r="T92" t="s">
        <v>9</v>
      </c>
      <c r="U92">
        <f t="shared" si="34"/>
        <v>-903</v>
      </c>
      <c r="V92">
        <f t="shared" si="34"/>
        <v>-153</v>
      </c>
      <c r="W92">
        <f t="shared" si="35"/>
        <v>-303</v>
      </c>
      <c r="X92">
        <f t="shared" si="36"/>
        <v>474</v>
      </c>
      <c r="Y92">
        <f t="shared" si="37"/>
        <v>0</v>
      </c>
      <c r="Z92">
        <f t="shared" si="38"/>
        <v>-49</v>
      </c>
      <c r="AA92">
        <f t="shared" si="39"/>
        <v>336</v>
      </c>
    </row>
    <row r="93" spans="2:27" x14ac:dyDescent="0.25">
      <c r="B93" t="s">
        <v>10</v>
      </c>
      <c r="D93">
        <v>6700</v>
      </c>
      <c r="E93">
        <v>7100</v>
      </c>
      <c r="F93">
        <v>6901</v>
      </c>
      <c r="G93">
        <v>6781</v>
      </c>
      <c r="H93">
        <v>6842</v>
      </c>
      <c r="I93">
        <v>6722</v>
      </c>
      <c r="L93">
        <f>SUM(D$91:D93)</f>
        <v>19300</v>
      </c>
      <c r="M93">
        <f>SUM(E$91:E93)</f>
        <v>19550</v>
      </c>
      <c r="N93">
        <f>SUM(F$91:F93)</f>
        <v>20128</v>
      </c>
      <c r="O93">
        <f>SUM(G$91:G93)</f>
        <v>19534</v>
      </c>
      <c r="P93">
        <f>SUM(H$91:H93)</f>
        <v>19546</v>
      </c>
      <c r="Q93">
        <f>SUM(I$91:I93)</f>
        <v>19811</v>
      </c>
      <c r="R93" s="12">
        <f t="shared" si="40"/>
        <v>19550</v>
      </c>
      <c r="T93" t="s">
        <v>10</v>
      </c>
      <c r="V93">
        <f t="shared" si="34"/>
        <v>-250</v>
      </c>
      <c r="W93">
        <f t="shared" si="35"/>
        <v>0</v>
      </c>
      <c r="X93">
        <f t="shared" si="36"/>
        <v>578</v>
      </c>
      <c r="Y93">
        <f t="shared" si="37"/>
        <v>-16</v>
      </c>
      <c r="Z93">
        <f t="shared" si="38"/>
        <v>-4</v>
      </c>
      <c r="AA93">
        <f t="shared" si="39"/>
        <v>261</v>
      </c>
    </row>
    <row r="94" spans="2:27" x14ac:dyDescent="0.25">
      <c r="B94" t="s">
        <v>11</v>
      </c>
      <c r="D94">
        <v>6550</v>
      </c>
      <c r="E94">
        <v>6750</v>
      </c>
      <c r="F94">
        <v>6971</v>
      </c>
      <c r="G94">
        <v>6822</v>
      </c>
      <c r="H94">
        <v>6823</v>
      </c>
      <c r="I94">
        <v>6610</v>
      </c>
      <c r="L94">
        <f>SUM(D$91:D94)</f>
        <v>25850</v>
      </c>
      <c r="M94">
        <f>SUM(E$91:E94)</f>
        <v>26300</v>
      </c>
      <c r="N94">
        <f>SUM(F$91:F94)</f>
        <v>27099</v>
      </c>
      <c r="O94">
        <f>SUM(G$91:G94)</f>
        <v>26356</v>
      </c>
      <c r="P94">
        <f>SUM(H$91:H94)</f>
        <v>26369</v>
      </c>
      <c r="Q94">
        <f>SUM(I$91:I94)</f>
        <v>26421</v>
      </c>
      <c r="R94" s="12">
        <f t="shared" si="40"/>
        <v>26369</v>
      </c>
      <c r="T94" t="s">
        <v>11</v>
      </c>
      <c r="V94">
        <f t="shared" si="34"/>
        <v>-519</v>
      </c>
      <c r="W94">
        <f t="shared" si="35"/>
        <v>-69</v>
      </c>
      <c r="X94">
        <f t="shared" si="36"/>
        <v>730</v>
      </c>
      <c r="Y94">
        <f t="shared" si="37"/>
        <v>-13</v>
      </c>
      <c r="Z94">
        <f t="shared" si="38"/>
        <v>0</v>
      </c>
      <c r="AA94">
        <f t="shared" si="39"/>
        <v>52</v>
      </c>
    </row>
    <row r="95" spans="2:27" x14ac:dyDescent="0.25">
      <c r="B95" t="s">
        <v>12</v>
      </c>
      <c r="D95">
        <v>6900</v>
      </c>
      <c r="E95">
        <v>7200</v>
      </c>
      <c r="F95">
        <v>6974</v>
      </c>
      <c r="G95">
        <v>7392</v>
      </c>
      <c r="H95">
        <v>7188</v>
      </c>
      <c r="I95">
        <v>7083</v>
      </c>
      <c r="L95">
        <f>SUM(D$91:D95)</f>
        <v>32750</v>
      </c>
      <c r="M95">
        <f>SUM(E$91:E95)</f>
        <v>33500</v>
      </c>
      <c r="N95">
        <f>SUM(F$91:F95)</f>
        <v>34073</v>
      </c>
      <c r="O95">
        <f>SUM(G$91:G95)</f>
        <v>33748</v>
      </c>
      <c r="P95">
        <f>SUM(H$91:H95)</f>
        <v>33557</v>
      </c>
      <c r="Q95">
        <f>SUM(I$91:I95)</f>
        <v>33504</v>
      </c>
      <c r="R95" s="12">
        <f t="shared" si="40"/>
        <v>33557</v>
      </c>
      <c r="T95" t="s">
        <v>12</v>
      </c>
      <c r="V95">
        <f t="shared" si="34"/>
        <v>-807</v>
      </c>
      <c r="W95">
        <f t="shared" si="35"/>
        <v>-57</v>
      </c>
      <c r="X95">
        <f t="shared" si="36"/>
        <v>516</v>
      </c>
      <c r="Y95">
        <f t="shared" si="37"/>
        <v>191</v>
      </c>
      <c r="Z95">
        <f t="shared" si="38"/>
        <v>0</v>
      </c>
      <c r="AA95">
        <f t="shared" si="39"/>
        <v>-53</v>
      </c>
    </row>
    <row r="96" spans="2:27" x14ac:dyDescent="0.25">
      <c r="B96" t="s">
        <v>13</v>
      </c>
      <c r="D96">
        <v>6600</v>
      </c>
      <c r="E96">
        <v>7400</v>
      </c>
      <c r="F96">
        <v>6827</v>
      </c>
      <c r="G96">
        <v>6925</v>
      </c>
      <c r="H96">
        <v>7101</v>
      </c>
      <c r="I96">
        <v>7021</v>
      </c>
      <c r="L96">
        <f>SUM(D$91:D96)</f>
        <v>39350</v>
      </c>
      <c r="M96">
        <f>SUM(E$91:E96)</f>
        <v>40900</v>
      </c>
      <c r="N96">
        <f>SUM(F$91:F96)</f>
        <v>40900</v>
      </c>
      <c r="O96">
        <f>SUM(G$91:G96)</f>
        <v>40673</v>
      </c>
      <c r="P96">
        <f>SUM(H$91:H96)</f>
        <v>40658</v>
      </c>
      <c r="Q96">
        <f>SUM(I$91:I96)</f>
        <v>40525</v>
      </c>
      <c r="R96" s="12">
        <f t="shared" si="40"/>
        <v>40673</v>
      </c>
      <c r="T96" t="s">
        <v>13</v>
      </c>
      <c r="V96">
        <f t="shared" si="34"/>
        <v>-1323</v>
      </c>
      <c r="W96">
        <f t="shared" si="35"/>
        <v>227</v>
      </c>
      <c r="X96">
        <f t="shared" si="36"/>
        <v>227</v>
      </c>
      <c r="Y96">
        <f t="shared" si="37"/>
        <v>0</v>
      </c>
      <c r="Z96">
        <f t="shared" si="38"/>
        <v>-15</v>
      </c>
      <c r="AA96">
        <f t="shared" si="39"/>
        <v>-148</v>
      </c>
    </row>
    <row r="97" spans="2:27" x14ac:dyDescent="0.25">
      <c r="B97" t="s">
        <v>14</v>
      </c>
      <c r="D97">
        <v>7000</v>
      </c>
      <c r="E97">
        <v>7800</v>
      </c>
      <c r="F97">
        <v>7379</v>
      </c>
      <c r="G97">
        <v>7734</v>
      </c>
      <c r="H97">
        <v>7342</v>
      </c>
      <c r="I97">
        <v>7367</v>
      </c>
      <c r="L97">
        <f>SUM(D$91:D97)</f>
        <v>46350</v>
      </c>
      <c r="M97">
        <f>SUM(E$91:E97)</f>
        <v>48700</v>
      </c>
      <c r="N97">
        <f>SUM(F$91:F97)</f>
        <v>48279</v>
      </c>
      <c r="O97">
        <f>SUM(G$91:G97)</f>
        <v>48407</v>
      </c>
      <c r="P97">
        <f>SUM(H$91:H97)</f>
        <v>48000</v>
      </c>
      <c r="Q97">
        <f>SUM(I$91:I97)</f>
        <v>47892</v>
      </c>
      <c r="R97" s="12">
        <f t="shared" si="40"/>
        <v>48279</v>
      </c>
      <c r="T97" t="s">
        <v>14</v>
      </c>
      <c r="V97">
        <f t="shared" si="34"/>
        <v>-1929</v>
      </c>
      <c r="W97">
        <f t="shared" si="35"/>
        <v>421</v>
      </c>
      <c r="X97">
        <f t="shared" si="36"/>
        <v>0</v>
      </c>
      <c r="Y97">
        <f t="shared" si="37"/>
        <v>128</v>
      </c>
      <c r="Z97">
        <f t="shared" si="38"/>
        <v>-279</v>
      </c>
      <c r="AA97">
        <f t="shared" si="39"/>
        <v>-387</v>
      </c>
    </row>
    <row r="98" spans="2:27" x14ac:dyDescent="0.25">
      <c r="B98" t="s">
        <v>15</v>
      </c>
      <c r="D98">
        <v>7250</v>
      </c>
      <c r="E98">
        <v>7700</v>
      </c>
      <c r="F98">
        <v>7158</v>
      </c>
      <c r="G98">
        <v>7624</v>
      </c>
      <c r="H98">
        <v>7682</v>
      </c>
      <c r="I98">
        <v>7668</v>
      </c>
      <c r="L98">
        <f>SUM(D$91:D98)</f>
        <v>53600</v>
      </c>
      <c r="M98">
        <f>SUM(E$91:E98)</f>
        <v>56400</v>
      </c>
      <c r="N98">
        <f>SUM(F$91:F98)</f>
        <v>55437</v>
      </c>
      <c r="O98">
        <f>SUM(G$91:G98)</f>
        <v>56031</v>
      </c>
      <c r="P98">
        <f>SUM(H$91:H98)</f>
        <v>55682</v>
      </c>
      <c r="Q98">
        <f>SUM(I$91:I98)</f>
        <v>55560</v>
      </c>
      <c r="R98" s="12">
        <f t="shared" si="40"/>
        <v>55682</v>
      </c>
      <c r="T98" t="s">
        <v>15</v>
      </c>
      <c r="V98">
        <f t="shared" si="34"/>
        <v>-2082</v>
      </c>
      <c r="W98">
        <f t="shared" si="35"/>
        <v>718</v>
      </c>
      <c r="X98">
        <f t="shared" si="36"/>
        <v>-245</v>
      </c>
      <c r="Y98">
        <f t="shared" si="37"/>
        <v>349</v>
      </c>
      <c r="Z98">
        <f t="shared" si="38"/>
        <v>0</v>
      </c>
      <c r="AA98">
        <f t="shared" si="39"/>
        <v>-122</v>
      </c>
    </row>
    <row r="99" spans="2:27" x14ac:dyDescent="0.25">
      <c r="B99" t="s">
        <v>16</v>
      </c>
      <c r="D99">
        <v>7100</v>
      </c>
      <c r="E99">
        <v>7700</v>
      </c>
      <c r="F99">
        <v>7180</v>
      </c>
      <c r="G99">
        <v>7586</v>
      </c>
      <c r="H99">
        <v>7531</v>
      </c>
      <c r="I99">
        <v>7510</v>
      </c>
      <c r="L99">
        <f>SUM(D$91:D99)</f>
        <v>60700</v>
      </c>
      <c r="M99">
        <f>SUM(E$91:E99)</f>
        <v>64100</v>
      </c>
      <c r="N99">
        <f>SUM(F$91:F99)</f>
        <v>62617</v>
      </c>
      <c r="O99">
        <f>SUM(G$91:G99)</f>
        <v>63617</v>
      </c>
      <c r="P99">
        <f>SUM(H$91:H99)</f>
        <v>63213</v>
      </c>
      <c r="Q99">
        <f>SUM(I$91:I99)</f>
        <v>63070</v>
      </c>
      <c r="R99" s="12">
        <f t="shared" si="40"/>
        <v>63213</v>
      </c>
      <c r="T99" t="s">
        <v>16</v>
      </c>
      <c r="V99">
        <f t="shared" si="34"/>
        <v>-2513</v>
      </c>
      <c r="W99">
        <f t="shared" si="35"/>
        <v>887</v>
      </c>
      <c r="X99">
        <f t="shared" si="36"/>
        <v>-596</v>
      </c>
      <c r="Y99">
        <f t="shared" si="37"/>
        <v>404</v>
      </c>
      <c r="Z99">
        <f t="shared" si="38"/>
        <v>0</v>
      </c>
      <c r="AA99">
        <f t="shared" si="39"/>
        <v>-143</v>
      </c>
    </row>
    <row r="100" spans="2:27" x14ac:dyDescent="0.25">
      <c r="B100" t="s">
        <v>17</v>
      </c>
      <c r="D100">
        <v>6900</v>
      </c>
      <c r="E100">
        <v>7150</v>
      </c>
      <c r="F100">
        <v>6739</v>
      </c>
      <c r="G100">
        <v>7185</v>
      </c>
      <c r="H100">
        <v>7095</v>
      </c>
      <c r="I100">
        <v>7227</v>
      </c>
      <c r="L100">
        <f>SUM(D$91:D100)</f>
        <v>67600</v>
      </c>
      <c r="M100">
        <f>SUM(E$91:E100)</f>
        <v>71250</v>
      </c>
      <c r="N100">
        <f>SUM(F$91:F100)</f>
        <v>69356</v>
      </c>
      <c r="O100">
        <f>SUM(G$91:G100)</f>
        <v>70802</v>
      </c>
      <c r="P100">
        <f>SUM(H$91:H100)</f>
        <v>70308</v>
      </c>
      <c r="Q100">
        <f>SUM(I$91:I100)</f>
        <v>70297</v>
      </c>
      <c r="R100" s="12">
        <f t="shared" si="40"/>
        <v>70308</v>
      </c>
      <c r="T100" t="s">
        <v>17</v>
      </c>
      <c r="V100">
        <f t="shared" si="34"/>
        <v>-2708</v>
      </c>
      <c r="W100">
        <f t="shared" si="35"/>
        <v>942</v>
      </c>
      <c r="X100">
        <f t="shared" si="36"/>
        <v>-952</v>
      </c>
      <c r="Y100">
        <f t="shared" si="37"/>
        <v>494</v>
      </c>
      <c r="Z100">
        <f t="shared" si="38"/>
        <v>0</v>
      </c>
      <c r="AA100">
        <f t="shared" si="39"/>
        <v>-11</v>
      </c>
    </row>
    <row r="101" spans="2:27" x14ac:dyDescent="0.25">
      <c r="B101" t="s">
        <v>18</v>
      </c>
      <c r="D101">
        <v>6650</v>
      </c>
      <c r="E101">
        <v>7000</v>
      </c>
      <c r="F101">
        <v>6272</v>
      </c>
      <c r="G101">
        <v>6772</v>
      </c>
      <c r="H101">
        <v>6778</v>
      </c>
      <c r="I101">
        <v>6875</v>
      </c>
      <c r="L101">
        <f>SUM(D$91:D101)</f>
        <v>74250</v>
      </c>
      <c r="M101">
        <f>SUM(E$91:E101)</f>
        <v>78250</v>
      </c>
      <c r="N101">
        <f>SUM(F$91:F101)</f>
        <v>75628</v>
      </c>
      <c r="O101">
        <f>SUM(G$91:G101)</f>
        <v>77574</v>
      </c>
      <c r="P101">
        <f>SUM(H$91:H101)</f>
        <v>77086</v>
      </c>
      <c r="Q101">
        <f>SUM(I$91:I101)</f>
        <v>77172</v>
      </c>
      <c r="R101" s="12">
        <f t="shared" si="40"/>
        <v>77172</v>
      </c>
      <c r="T101" t="s">
        <v>18</v>
      </c>
      <c r="V101">
        <f t="shared" si="34"/>
        <v>-2922</v>
      </c>
      <c r="W101">
        <f t="shared" si="35"/>
        <v>1078</v>
      </c>
      <c r="X101">
        <f t="shared" si="36"/>
        <v>-1544</v>
      </c>
      <c r="Y101">
        <f t="shared" si="37"/>
        <v>402</v>
      </c>
      <c r="Z101">
        <f t="shared" si="38"/>
        <v>-86</v>
      </c>
      <c r="AA101">
        <f t="shared" si="39"/>
        <v>0</v>
      </c>
    </row>
    <row r="102" spans="2:27" x14ac:dyDescent="0.25">
      <c r="B102" t="s">
        <v>19</v>
      </c>
      <c r="D102">
        <v>6450</v>
      </c>
      <c r="E102">
        <v>6650</v>
      </c>
      <c r="F102">
        <v>6380</v>
      </c>
      <c r="G102">
        <v>6735</v>
      </c>
      <c r="H102">
        <v>6754</v>
      </c>
      <c r="I102">
        <v>6683</v>
      </c>
      <c r="L102">
        <f>SUM(D$91:D102)</f>
        <v>80700</v>
      </c>
      <c r="M102">
        <f>SUM(E$91:E102)</f>
        <v>84900</v>
      </c>
      <c r="N102">
        <f>SUM(F$91:F102)</f>
        <v>82008</v>
      </c>
      <c r="O102">
        <f>SUM(G$91:G102)</f>
        <v>84309</v>
      </c>
      <c r="P102">
        <f>SUM(H$91:H102)</f>
        <v>83840</v>
      </c>
      <c r="Q102">
        <f>SUM(I$91:I102)</f>
        <v>83855</v>
      </c>
      <c r="R102">
        <f t="shared" si="40"/>
        <v>83855</v>
      </c>
      <c r="T102" t="s">
        <v>19</v>
      </c>
      <c r="V102">
        <f t="shared" si="34"/>
        <v>-3155</v>
      </c>
      <c r="W102">
        <f t="shared" si="35"/>
        <v>1045</v>
      </c>
      <c r="X102">
        <f t="shared" si="36"/>
        <v>-1847</v>
      </c>
      <c r="Y102">
        <f t="shared" si="37"/>
        <v>454</v>
      </c>
      <c r="Z102">
        <f t="shared" si="38"/>
        <v>-15</v>
      </c>
      <c r="AA102">
        <f t="shared" si="39"/>
        <v>0</v>
      </c>
    </row>
    <row r="105" spans="2:27" x14ac:dyDescent="0.25">
      <c r="B105" t="s">
        <v>22</v>
      </c>
      <c r="C105" t="s">
        <v>127</v>
      </c>
      <c r="D105" t="s">
        <v>0</v>
      </c>
      <c r="E105" t="s">
        <v>1</v>
      </c>
      <c r="F105" t="s">
        <v>2</v>
      </c>
      <c r="G105" t="s">
        <v>3</v>
      </c>
      <c r="H105" t="s">
        <v>4</v>
      </c>
      <c r="I105" t="s">
        <v>5</v>
      </c>
      <c r="K105" t="s">
        <v>127</v>
      </c>
      <c r="L105" t="s">
        <v>0</v>
      </c>
      <c r="M105" t="s">
        <v>1</v>
      </c>
      <c r="N105" t="s">
        <v>2</v>
      </c>
      <c r="O105" t="s">
        <v>3</v>
      </c>
      <c r="P105" t="s">
        <v>4</v>
      </c>
      <c r="Q105" t="s">
        <v>5</v>
      </c>
      <c r="R105" t="s">
        <v>7</v>
      </c>
      <c r="T105" t="s">
        <v>6</v>
      </c>
      <c r="U105" t="s">
        <v>127</v>
      </c>
      <c r="V105" t="s">
        <v>0</v>
      </c>
      <c r="W105" t="s">
        <v>1</v>
      </c>
      <c r="X105" t="s">
        <v>2</v>
      </c>
      <c r="Y105" t="s">
        <v>3</v>
      </c>
      <c r="Z105" t="s">
        <v>4</v>
      </c>
      <c r="AA105" t="s">
        <v>5</v>
      </c>
    </row>
    <row r="106" spans="2:27" x14ac:dyDescent="0.25">
      <c r="B106" t="s">
        <v>8</v>
      </c>
      <c r="C106">
        <v>7250</v>
      </c>
      <c r="D106">
        <v>8200</v>
      </c>
      <c r="E106">
        <v>7050</v>
      </c>
      <c r="F106">
        <v>6550</v>
      </c>
      <c r="G106">
        <v>6433</v>
      </c>
      <c r="H106">
        <v>7284</v>
      </c>
      <c r="I106">
        <v>6477</v>
      </c>
      <c r="K106">
        <f>SUM(C$106:C106)</f>
        <v>7250</v>
      </c>
      <c r="L106">
        <f>SUM(D$106:D106)</f>
        <v>8200</v>
      </c>
      <c r="M106">
        <f>SUM(E$106:E106)</f>
        <v>7050</v>
      </c>
      <c r="N106">
        <f>SUM(F$106:F106)</f>
        <v>6550</v>
      </c>
      <c r="O106">
        <f>SUM(G$106:G106)</f>
        <v>6433</v>
      </c>
      <c r="P106">
        <f>SUM(H$106:H106)</f>
        <v>7284</v>
      </c>
      <c r="Q106">
        <f>SUM(I$106:I106)</f>
        <v>6477</v>
      </c>
      <c r="R106" s="12">
        <f>MEDIAN(M106:Q106)</f>
        <v>6550</v>
      </c>
      <c r="T106" t="s">
        <v>8</v>
      </c>
      <c r="U106">
        <f t="shared" ref="U106:V117" si="41">K106-$R106</f>
        <v>700</v>
      </c>
      <c r="V106">
        <f t="shared" si="41"/>
        <v>1650</v>
      </c>
      <c r="W106">
        <f t="shared" ref="W106:W117" si="42">M106-$R106</f>
        <v>500</v>
      </c>
      <c r="X106">
        <f t="shared" ref="X106:X117" si="43">N106-$R106</f>
        <v>0</v>
      </c>
      <c r="Y106">
        <f t="shared" ref="Y106:Y117" si="44">O106-$R106</f>
        <v>-117</v>
      </c>
      <c r="Z106">
        <f t="shared" ref="Z106:Z117" si="45">P106-$R106</f>
        <v>734</v>
      </c>
      <c r="AA106">
        <f t="shared" ref="AA106:AA117" si="46">Q106-$R106</f>
        <v>-73</v>
      </c>
    </row>
    <row r="107" spans="2:27" x14ac:dyDescent="0.25">
      <c r="B107" t="s">
        <v>9</v>
      </c>
      <c r="C107">
        <v>6250</v>
      </c>
      <c r="D107">
        <v>6150</v>
      </c>
      <c r="E107">
        <v>5700</v>
      </c>
      <c r="F107">
        <v>5950</v>
      </c>
      <c r="G107">
        <v>5555</v>
      </c>
      <c r="H107">
        <v>6135</v>
      </c>
      <c r="I107">
        <v>5662</v>
      </c>
      <c r="K107">
        <f>SUM(C$106:C107)</f>
        <v>13500</v>
      </c>
      <c r="L107">
        <f>SUM(D$106:D107)</f>
        <v>14350</v>
      </c>
      <c r="M107">
        <f>SUM(E$106:E107)</f>
        <v>12750</v>
      </c>
      <c r="N107">
        <f>SUM(F$106:F107)</f>
        <v>12500</v>
      </c>
      <c r="O107">
        <f>SUM(G$106:G107)</f>
        <v>11988</v>
      </c>
      <c r="P107">
        <f>SUM(H$106:H107)</f>
        <v>13419</v>
      </c>
      <c r="Q107">
        <f>SUM(I$106:I107)</f>
        <v>12139</v>
      </c>
      <c r="R107" s="12">
        <f t="shared" ref="R107:R117" si="47">MEDIAN(M107:Q107)</f>
        <v>12500</v>
      </c>
      <c r="T107" t="s">
        <v>9</v>
      </c>
      <c r="U107">
        <f t="shared" si="41"/>
        <v>1000</v>
      </c>
      <c r="V107">
        <f t="shared" si="41"/>
        <v>1850</v>
      </c>
      <c r="W107">
        <f t="shared" si="42"/>
        <v>250</v>
      </c>
      <c r="X107">
        <f t="shared" si="43"/>
        <v>0</v>
      </c>
      <c r="Y107">
        <f t="shared" si="44"/>
        <v>-512</v>
      </c>
      <c r="Z107">
        <f t="shared" si="45"/>
        <v>919</v>
      </c>
      <c r="AA107">
        <f t="shared" si="46"/>
        <v>-361</v>
      </c>
    </row>
    <row r="108" spans="2:27" x14ac:dyDescent="0.25">
      <c r="B108" t="s">
        <v>10</v>
      </c>
      <c r="C108">
        <v>6700</v>
      </c>
      <c r="D108">
        <v>6100</v>
      </c>
      <c r="E108">
        <v>5800</v>
      </c>
      <c r="F108">
        <v>6250</v>
      </c>
      <c r="G108">
        <v>6018</v>
      </c>
      <c r="H108">
        <v>6086</v>
      </c>
      <c r="I108">
        <v>6022</v>
      </c>
      <c r="K108">
        <f>SUM(C$106:C108)</f>
        <v>20200</v>
      </c>
      <c r="L108">
        <f>SUM(D$106:D108)</f>
        <v>20450</v>
      </c>
      <c r="M108">
        <f>SUM(E$106:E108)</f>
        <v>18550</v>
      </c>
      <c r="N108">
        <f>SUM(F$106:F108)</f>
        <v>18750</v>
      </c>
      <c r="O108">
        <f>SUM(G$106:G108)</f>
        <v>18006</v>
      </c>
      <c r="P108">
        <f>SUM(H$106:H108)</f>
        <v>19505</v>
      </c>
      <c r="Q108">
        <f>SUM(I$106:I108)</f>
        <v>18161</v>
      </c>
      <c r="R108" s="12">
        <f t="shared" si="47"/>
        <v>18550</v>
      </c>
      <c r="T108" t="s">
        <v>10</v>
      </c>
      <c r="U108">
        <f t="shared" si="41"/>
        <v>1650</v>
      </c>
      <c r="V108">
        <f t="shared" si="41"/>
        <v>1900</v>
      </c>
      <c r="W108">
        <f t="shared" si="42"/>
        <v>0</v>
      </c>
      <c r="X108">
        <f t="shared" si="43"/>
        <v>200</v>
      </c>
      <c r="Y108">
        <f t="shared" si="44"/>
        <v>-544</v>
      </c>
      <c r="Z108">
        <f t="shared" si="45"/>
        <v>955</v>
      </c>
      <c r="AA108">
        <f t="shared" si="46"/>
        <v>-389</v>
      </c>
    </row>
    <row r="109" spans="2:27" x14ac:dyDescent="0.25">
      <c r="B109" t="s">
        <v>11</v>
      </c>
      <c r="D109">
        <v>6100</v>
      </c>
      <c r="E109">
        <v>5600</v>
      </c>
      <c r="F109">
        <v>8000</v>
      </c>
      <c r="G109">
        <v>5701</v>
      </c>
      <c r="H109">
        <v>5681</v>
      </c>
      <c r="I109">
        <v>5529</v>
      </c>
      <c r="L109">
        <f>SUM(D$106:D109)</f>
        <v>26550</v>
      </c>
      <c r="M109">
        <f>SUM(E$106:E109)</f>
        <v>24150</v>
      </c>
      <c r="N109">
        <f>SUM(F$106:F109)</f>
        <v>26750</v>
      </c>
      <c r="O109">
        <f>SUM(G$106:G109)</f>
        <v>23707</v>
      </c>
      <c r="P109">
        <f>SUM(H$106:H109)</f>
        <v>25186</v>
      </c>
      <c r="Q109">
        <f>SUM(I$106:I109)</f>
        <v>23690</v>
      </c>
      <c r="R109" s="12">
        <f t="shared" si="47"/>
        <v>24150</v>
      </c>
      <c r="T109" t="s">
        <v>11</v>
      </c>
      <c r="V109">
        <f t="shared" si="41"/>
        <v>2400</v>
      </c>
      <c r="W109">
        <f t="shared" si="42"/>
        <v>0</v>
      </c>
      <c r="X109">
        <f t="shared" si="43"/>
        <v>2600</v>
      </c>
      <c r="Y109">
        <f t="shared" si="44"/>
        <v>-443</v>
      </c>
      <c r="Z109">
        <f t="shared" si="45"/>
        <v>1036</v>
      </c>
      <c r="AA109">
        <f t="shared" si="46"/>
        <v>-460</v>
      </c>
    </row>
    <row r="110" spans="2:27" x14ac:dyDescent="0.25">
      <c r="B110" t="s">
        <v>12</v>
      </c>
      <c r="D110">
        <v>6250</v>
      </c>
      <c r="E110">
        <v>5550</v>
      </c>
      <c r="F110">
        <v>7650</v>
      </c>
      <c r="G110">
        <v>5711</v>
      </c>
      <c r="H110">
        <v>5603</v>
      </c>
      <c r="I110">
        <v>5418</v>
      </c>
      <c r="L110">
        <f>SUM(D$106:D110)</f>
        <v>32800</v>
      </c>
      <c r="M110">
        <f>SUM(E$106:E110)</f>
        <v>29700</v>
      </c>
      <c r="N110">
        <f>SUM(F$106:F110)</f>
        <v>34400</v>
      </c>
      <c r="O110">
        <f>SUM(G$106:G110)</f>
        <v>29418</v>
      </c>
      <c r="P110">
        <f>SUM(H$106:H110)</f>
        <v>30789</v>
      </c>
      <c r="Q110">
        <f>SUM(I$106:I110)</f>
        <v>29108</v>
      </c>
      <c r="R110" s="12">
        <f t="shared" si="47"/>
        <v>29700</v>
      </c>
      <c r="T110" t="s">
        <v>12</v>
      </c>
      <c r="V110">
        <f t="shared" si="41"/>
        <v>3100</v>
      </c>
      <c r="W110">
        <f t="shared" si="42"/>
        <v>0</v>
      </c>
      <c r="X110">
        <f t="shared" si="43"/>
        <v>4700</v>
      </c>
      <c r="Y110">
        <f t="shared" si="44"/>
        <v>-282</v>
      </c>
      <c r="Z110">
        <f t="shared" si="45"/>
        <v>1089</v>
      </c>
      <c r="AA110">
        <f t="shared" si="46"/>
        <v>-592</v>
      </c>
    </row>
    <row r="111" spans="2:27" x14ac:dyDescent="0.25">
      <c r="B111" t="s">
        <v>13</v>
      </c>
      <c r="D111">
        <v>5700</v>
      </c>
      <c r="E111">
        <v>5250</v>
      </c>
      <c r="F111">
        <v>5350</v>
      </c>
      <c r="G111">
        <v>5196</v>
      </c>
      <c r="H111">
        <v>5057</v>
      </c>
      <c r="I111">
        <v>4975</v>
      </c>
      <c r="L111">
        <f>SUM(D$106:D111)</f>
        <v>38500</v>
      </c>
      <c r="M111">
        <f>SUM(E$106:E111)</f>
        <v>34950</v>
      </c>
      <c r="N111">
        <f>SUM(F$106:F111)</f>
        <v>39750</v>
      </c>
      <c r="O111">
        <f>SUM(G$106:G111)</f>
        <v>34614</v>
      </c>
      <c r="P111">
        <f>SUM(H$106:H111)</f>
        <v>35846</v>
      </c>
      <c r="Q111">
        <f>SUM(I$106:I111)</f>
        <v>34083</v>
      </c>
      <c r="R111" s="12">
        <f t="shared" si="47"/>
        <v>34950</v>
      </c>
      <c r="T111" t="s">
        <v>13</v>
      </c>
      <c r="V111">
        <f t="shared" si="41"/>
        <v>3550</v>
      </c>
      <c r="W111">
        <f t="shared" si="42"/>
        <v>0</v>
      </c>
      <c r="X111">
        <f t="shared" si="43"/>
        <v>4800</v>
      </c>
      <c r="Y111">
        <f t="shared" si="44"/>
        <v>-336</v>
      </c>
      <c r="Z111">
        <f t="shared" si="45"/>
        <v>896</v>
      </c>
      <c r="AA111">
        <f t="shared" si="46"/>
        <v>-867</v>
      </c>
    </row>
    <row r="112" spans="2:27" x14ac:dyDescent="0.25">
      <c r="B112" t="s">
        <v>14</v>
      </c>
      <c r="D112">
        <v>6100</v>
      </c>
      <c r="E112">
        <v>5400</v>
      </c>
      <c r="F112">
        <v>5200</v>
      </c>
      <c r="G112">
        <v>5350</v>
      </c>
      <c r="H112">
        <v>5330</v>
      </c>
      <c r="I112">
        <v>4993</v>
      </c>
      <c r="L112">
        <f>SUM(D$106:D112)</f>
        <v>44600</v>
      </c>
      <c r="M112">
        <f>SUM(E$106:E112)</f>
        <v>40350</v>
      </c>
      <c r="N112">
        <f>SUM(F$106:F112)</f>
        <v>44950</v>
      </c>
      <c r="O112">
        <f>SUM(G$106:G112)</f>
        <v>39964</v>
      </c>
      <c r="P112">
        <f>SUM(H$106:H112)</f>
        <v>41176</v>
      </c>
      <c r="Q112">
        <f>SUM(I$106:I112)</f>
        <v>39076</v>
      </c>
      <c r="R112" s="12">
        <f t="shared" si="47"/>
        <v>40350</v>
      </c>
      <c r="T112" t="s">
        <v>14</v>
      </c>
      <c r="V112">
        <f t="shared" si="41"/>
        <v>4250</v>
      </c>
      <c r="W112">
        <f t="shared" si="42"/>
        <v>0</v>
      </c>
      <c r="X112">
        <f t="shared" si="43"/>
        <v>4600</v>
      </c>
      <c r="Y112">
        <f t="shared" si="44"/>
        <v>-386</v>
      </c>
      <c r="Z112">
        <f t="shared" si="45"/>
        <v>826</v>
      </c>
      <c r="AA112">
        <f t="shared" si="46"/>
        <v>-1274</v>
      </c>
    </row>
    <row r="113" spans="2:27" x14ac:dyDescent="0.25">
      <c r="B113" t="s">
        <v>15</v>
      </c>
      <c r="D113">
        <v>6200</v>
      </c>
      <c r="E113">
        <v>5500</v>
      </c>
      <c r="F113">
        <v>5300</v>
      </c>
      <c r="G113">
        <v>5036</v>
      </c>
      <c r="H113">
        <v>5223</v>
      </c>
      <c r="I113">
        <v>4945</v>
      </c>
      <c r="L113">
        <f>SUM(D$106:D113)</f>
        <v>50800</v>
      </c>
      <c r="M113">
        <f>SUM(E$106:E113)</f>
        <v>45850</v>
      </c>
      <c r="N113">
        <f>SUM(F$106:F113)</f>
        <v>50250</v>
      </c>
      <c r="O113">
        <f>SUM(G$106:G113)</f>
        <v>45000</v>
      </c>
      <c r="P113">
        <f>SUM(H$106:H113)</f>
        <v>46399</v>
      </c>
      <c r="Q113">
        <f>SUM(I$106:I113)</f>
        <v>44021</v>
      </c>
      <c r="R113" s="12">
        <f t="shared" si="47"/>
        <v>45850</v>
      </c>
      <c r="T113" t="s">
        <v>15</v>
      </c>
      <c r="V113">
        <f t="shared" si="41"/>
        <v>4950</v>
      </c>
      <c r="W113">
        <f t="shared" si="42"/>
        <v>0</v>
      </c>
      <c r="X113">
        <f t="shared" si="43"/>
        <v>4400</v>
      </c>
      <c r="Y113">
        <f t="shared" si="44"/>
        <v>-850</v>
      </c>
      <c r="Z113">
        <f t="shared" si="45"/>
        <v>549</v>
      </c>
      <c r="AA113">
        <f t="shared" si="46"/>
        <v>-1829</v>
      </c>
    </row>
    <row r="114" spans="2:27" x14ac:dyDescent="0.25">
      <c r="B114" t="s">
        <v>16</v>
      </c>
      <c r="D114">
        <v>6100</v>
      </c>
      <c r="E114">
        <v>5550</v>
      </c>
      <c r="F114">
        <v>5400</v>
      </c>
      <c r="G114">
        <v>5167</v>
      </c>
      <c r="H114">
        <v>5175</v>
      </c>
      <c r="I114">
        <v>5035</v>
      </c>
      <c r="L114">
        <f>SUM(D$106:D114)</f>
        <v>56900</v>
      </c>
      <c r="M114">
        <f>SUM(E$106:E114)</f>
        <v>51400</v>
      </c>
      <c r="N114">
        <f>SUM(F$106:F114)</f>
        <v>55650</v>
      </c>
      <c r="O114">
        <f>SUM(G$106:G114)</f>
        <v>50167</v>
      </c>
      <c r="P114">
        <f>SUM(H$106:H114)</f>
        <v>51574</v>
      </c>
      <c r="Q114">
        <f>SUM(I$106:I114)</f>
        <v>49056</v>
      </c>
      <c r="R114" s="12">
        <f t="shared" si="47"/>
        <v>51400</v>
      </c>
      <c r="T114" t="s">
        <v>16</v>
      </c>
      <c r="V114">
        <f t="shared" si="41"/>
        <v>5500</v>
      </c>
      <c r="W114">
        <f t="shared" si="42"/>
        <v>0</v>
      </c>
      <c r="X114">
        <f t="shared" si="43"/>
        <v>4250</v>
      </c>
      <c r="Y114">
        <f t="shared" si="44"/>
        <v>-1233</v>
      </c>
      <c r="Z114">
        <f t="shared" si="45"/>
        <v>174</v>
      </c>
      <c r="AA114">
        <f t="shared" si="46"/>
        <v>-2344</v>
      </c>
    </row>
    <row r="115" spans="2:27" x14ac:dyDescent="0.25">
      <c r="B115" t="s">
        <v>17</v>
      </c>
      <c r="D115">
        <v>6850</v>
      </c>
      <c r="E115">
        <v>5950</v>
      </c>
      <c r="F115">
        <v>5950</v>
      </c>
      <c r="G115">
        <v>5755</v>
      </c>
      <c r="H115">
        <v>5748</v>
      </c>
      <c r="I115">
        <v>5318</v>
      </c>
      <c r="L115">
        <f>SUM(D$106:D115)</f>
        <v>63750</v>
      </c>
      <c r="M115">
        <f>SUM(E$106:E115)</f>
        <v>57350</v>
      </c>
      <c r="N115">
        <f>SUM(F$106:F115)</f>
        <v>61600</v>
      </c>
      <c r="O115">
        <f>SUM(G$106:G115)</f>
        <v>55922</v>
      </c>
      <c r="P115">
        <f>SUM(H$106:H115)</f>
        <v>57322</v>
      </c>
      <c r="Q115">
        <f>SUM(I$106:I115)</f>
        <v>54374</v>
      </c>
      <c r="R115" s="12">
        <f t="shared" si="47"/>
        <v>57322</v>
      </c>
      <c r="T115" t="s">
        <v>17</v>
      </c>
      <c r="V115">
        <f t="shared" si="41"/>
        <v>6428</v>
      </c>
      <c r="W115">
        <f t="shared" si="42"/>
        <v>28</v>
      </c>
      <c r="X115">
        <f t="shared" si="43"/>
        <v>4278</v>
      </c>
      <c r="Y115">
        <f t="shared" si="44"/>
        <v>-1400</v>
      </c>
      <c r="Z115">
        <f t="shared" si="45"/>
        <v>0</v>
      </c>
      <c r="AA115">
        <f t="shared" si="46"/>
        <v>-2948</v>
      </c>
    </row>
    <row r="116" spans="2:27" x14ac:dyDescent="0.25">
      <c r="B116" t="s">
        <v>18</v>
      </c>
      <c r="D116">
        <v>6850</v>
      </c>
      <c r="E116">
        <v>6050</v>
      </c>
      <c r="F116">
        <v>6150</v>
      </c>
      <c r="G116">
        <v>5613</v>
      </c>
      <c r="H116">
        <v>5543</v>
      </c>
      <c r="I116">
        <v>5532</v>
      </c>
      <c r="L116">
        <f>SUM(D$106:D116)</f>
        <v>70600</v>
      </c>
      <c r="M116">
        <f>SUM(E$106:E116)</f>
        <v>63400</v>
      </c>
      <c r="N116">
        <f>SUM(F$106:F116)</f>
        <v>67750</v>
      </c>
      <c r="O116">
        <f>SUM(G$106:G116)</f>
        <v>61535</v>
      </c>
      <c r="P116">
        <f>SUM(H$106:H116)</f>
        <v>62865</v>
      </c>
      <c r="Q116">
        <f>SUM(I$106:I116)</f>
        <v>59906</v>
      </c>
      <c r="R116" s="12">
        <f t="shared" si="47"/>
        <v>62865</v>
      </c>
      <c r="T116" t="s">
        <v>18</v>
      </c>
      <c r="V116">
        <f t="shared" si="41"/>
        <v>7735</v>
      </c>
      <c r="W116">
        <f t="shared" si="42"/>
        <v>535</v>
      </c>
      <c r="X116">
        <f t="shared" si="43"/>
        <v>4885</v>
      </c>
      <c r="Y116">
        <f t="shared" si="44"/>
        <v>-1330</v>
      </c>
      <c r="Z116">
        <f t="shared" si="45"/>
        <v>0</v>
      </c>
      <c r="AA116">
        <f t="shared" si="46"/>
        <v>-2959</v>
      </c>
    </row>
    <row r="117" spans="2:27" x14ac:dyDescent="0.25">
      <c r="B117" t="s">
        <v>19</v>
      </c>
      <c r="D117">
        <v>7800</v>
      </c>
      <c r="E117">
        <v>6500</v>
      </c>
      <c r="F117">
        <v>6800</v>
      </c>
      <c r="G117">
        <v>6082</v>
      </c>
      <c r="H117">
        <v>5946</v>
      </c>
      <c r="I117">
        <v>6186</v>
      </c>
      <c r="L117">
        <f>SUM(D$106:D117)</f>
        <v>78400</v>
      </c>
      <c r="M117">
        <f>SUM(E$106:E117)</f>
        <v>69900</v>
      </c>
      <c r="N117">
        <f>SUM(F$106:F117)</f>
        <v>74550</v>
      </c>
      <c r="O117">
        <f>SUM(G$106:G117)</f>
        <v>67617</v>
      </c>
      <c r="P117">
        <f>SUM(H$106:H117)</f>
        <v>68811</v>
      </c>
      <c r="Q117">
        <f>SUM(I$106:I117)</f>
        <v>66092</v>
      </c>
      <c r="R117">
        <f t="shared" si="47"/>
        <v>68811</v>
      </c>
      <c r="T117" t="s">
        <v>19</v>
      </c>
      <c r="V117">
        <f t="shared" si="41"/>
        <v>9589</v>
      </c>
      <c r="W117">
        <f t="shared" si="42"/>
        <v>1089</v>
      </c>
      <c r="X117">
        <f t="shared" si="43"/>
        <v>5739</v>
      </c>
      <c r="Y117">
        <f t="shared" si="44"/>
        <v>-1194</v>
      </c>
      <c r="Z117">
        <f t="shared" si="45"/>
        <v>0</v>
      </c>
      <c r="AA117">
        <f t="shared" si="46"/>
        <v>-2719</v>
      </c>
    </row>
    <row r="121" spans="2:27" x14ac:dyDescent="0.25">
      <c r="B121" s="8" t="s">
        <v>130</v>
      </c>
      <c r="C121" s="13" t="s">
        <v>131</v>
      </c>
      <c r="D121" s="5">
        <v>908.60799999999995</v>
      </c>
      <c r="E121" s="5">
        <v>13982984</v>
      </c>
      <c r="F121" s="8" t="s">
        <v>132</v>
      </c>
      <c r="G121">
        <f>SUM(E$121:E121)/SUM(E$121:E$133)</f>
        <v>0.38535027906441599</v>
      </c>
    </row>
    <row r="122" spans="2:27" x14ac:dyDescent="0.25">
      <c r="B122" s="8" t="s">
        <v>133</v>
      </c>
      <c r="C122" s="13" t="s">
        <v>128</v>
      </c>
      <c r="D122" s="5" t="s">
        <v>134</v>
      </c>
      <c r="E122" s="5">
        <v>8326089</v>
      </c>
      <c r="F122" s="8" t="s">
        <v>135</v>
      </c>
      <c r="G122">
        <f>SUM(E$121:E122)/SUM(E$121:E$133)</f>
        <v>0.61480493049397955</v>
      </c>
    </row>
    <row r="123" spans="2:27" ht="30" x14ac:dyDescent="0.25">
      <c r="B123" s="8" t="s">
        <v>136</v>
      </c>
      <c r="C123" s="13" t="s">
        <v>137</v>
      </c>
      <c r="D123" s="5">
        <v>922.51</v>
      </c>
      <c r="E123" s="5">
        <v>4751612</v>
      </c>
      <c r="F123" s="8" t="s">
        <v>132</v>
      </c>
      <c r="G123">
        <f>SUM(E$121:E123)/SUM(E$121:E$133)</f>
        <v>0.74575230268619741</v>
      </c>
    </row>
    <row r="124" spans="2:27" x14ac:dyDescent="0.25">
      <c r="B124" s="8" t="s">
        <v>138</v>
      </c>
      <c r="C124" s="13" t="s">
        <v>139</v>
      </c>
      <c r="D124" s="5">
        <v>640.08199999999999</v>
      </c>
      <c r="E124" s="5">
        <v>4252879</v>
      </c>
      <c r="F124" s="8" t="s">
        <v>132</v>
      </c>
      <c r="G124">
        <f>SUM(E$121:E124)/SUM(E$121:E$133)</f>
        <v>0.86295533384729961</v>
      </c>
    </row>
    <row r="125" spans="2:27" x14ac:dyDescent="0.25">
      <c r="B125" s="8" t="s">
        <v>140</v>
      </c>
      <c r="C125" s="13" t="s">
        <v>141</v>
      </c>
      <c r="D125" s="5">
        <v>552.33000000000004</v>
      </c>
      <c r="E125" s="5">
        <v>1318128</v>
      </c>
      <c r="F125" s="8" t="s">
        <v>132</v>
      </c>
      <c r="G125">
        <f>SUM(E$121:E125)/SUM(E$121:E$133)</f>
        <v>0.89928098455551908</v>
      </c>
    </row>
    <row r="126" spans="2:27" ht="30" x14ac:dyDescent="0.25">
      <c r="B126" s="8" t="s">
        <v>142</v>
      </c>
      <c r="C126" s="13" t="s">
        <v>143</v>
      </c>
      <c r="D126" s="5">
        <v>588.24</v>
      </c>
      <c r="E126" s="5">
        <v>1150632</v>
      </c>
      <c r="F126" s="8" t="s">
        <v>132</v>
      </c>
      <c r="G126">
        <f>SUM(E$121:E126)/SUM(E$121:E$133)</f>
        <v>0.93099069417833258</v>
      </c>
    </row>
    <row r="127" spans="2:27" ht="30" x14ac:dyDescent="0.25">
      <c r="B127" s="8" t="s">
        <v>144</v>
      </c>
      <c r="C127" s="13" t="s">
        <v>145</v>
      </c>
      <c r="D127" s="5">
        <v>52.939</v>
      </c>
      <c r="E127" s="5">
        <v>949501</v>
      </c>
      <c r="F127" s="8" t="s">
        <v>132</v>
      </c>
      <c r="G127">
        <f>SUM(E$121:E127)/SUM(E$121:E$133)</f>
        <v>0.95715753205227572</v>
      </c>
    </row>
    <row r="128" spans="2:27" ht="30" x14ac:dyDescent="0.25">
      <c r="B128" s="8" t="s">
        <v>146</v>
      </c>
      <c r="C128" s="13" t="s">
        <v>147</v>
      </c>
      <c r="D128" s="5">
        <v>71.376999999999995</v>
      </c>
      <c r="E128" s="5">
        <v>756780</v>
      </c>
      <c r="F128" s="8" t="s">
        <v>148</v>
      </c>
      <c r="G128">
        <f>SUM(E$121:E128)/SUM(E$121:E$133)</f>
        <v>0.97801326529135901</v>
      </c>
    </row>
    <row r="129" spans="2:7" ht="45" x14ac:dyDescent="0.25">
      <c r="B129" s="8" t="s">
        <v>149</v>
      </c>
      <c r="C129" s="13" t="s">
        <v>150</v>
      </c>
      <c r="D129" s="5">
        <v>370.51100000000002</v>
      </c>
      <c r="E129" s="5">
        <v>530128</v>
      </c>
      <c r="F129" s="8" t="s">
        <v>132</v>
      </c>
      <c r="G129">
        <f>SUM(E$121:E129)/SUM(E$121:E$133)</f>
        <v>0.99262280591157714</v>
      </c>
    </row>
    <row r="130" spans="2:7" ht="45" x14ac:dyDescent="0.25">
      <c r="B130" s="8" t="s">
        <v>151</v>
      </c>
      <c r="C130" s="13" t="s">
        <v>152</v>
      </c>
      <c r="D130" s="5">
        <v>5.6859999999999999</v>
      </c>
      <c r="E130" s="5">
        <v>148649</v>
      </c>
      <c r="F130" s="8" t="s">
        <v>132</v>
      </c>
      <c r="G130">
        <f>SUM(E$121:E130)/SUM(E$121:E$133)</f>
        <v>0.99671935165836811</v>
      </c>
    </row>
    <row r="131" spans="2:7" ht="45" x14ac:dyDescent="0.25">
      <c r="B131" s="8" t="s">
        <v>153</v>
      </c>
      <c r="C131" s="13" t="s">
        <v>154</v>
      </c>
      <c r="D131" s="5" t="s">
        <v>155</v>
      </c>
      <c r="E131" s="5">
        <v>44469</v>
      </c>
      <c r="F131" s="13" t="s">
        <v>156</v>
      </c>
      <c r="G131">
        <f>SUM(E$121:E131)/SUM(E$121:E$133)</f>
        <v>0.99794485127702715</v>
      </c>
    </row>
    <row r="132" spans="2:7" ht="30" x14ac:dyDescent="0.25">
      <c r="B132" s="8" t="s">
        <v>157</v>
      </c>
      <c r="C132" s="13" t="s">
        <v>158</v>
      </c>
      <c r="D132" s="5">
        <v>474.71300000000002</v>
      </c>
      <c r="E132" s="5">
        <v>37492</v>
      </c>
      <c r="F132" s="8" t="s">
        <v>148</v>
      </c>
      <c r="G132">
        <f>SUM(E$121:E132)/SUM(E$121:E$133)</f>
        <v>0.99897807513415826</v>
      </c>
    </row>
    <row r="133" spans="2:7" ht="45" x14ac:dyDescent="0.25">
      <c r="B133" s="8" t="s">
        <v>159</v>
      </c>
      <c r="C133" s="13" t="s">
        <v>160</v>
      </c>
      <c r="D133" s="5" t="s">
        <v>161</v>
      </c>
      <c r="E133" s="5">
        <v>37082</v>
      </c>
      <c r="F133" s="13" t="s">
        <v>156</v>
      </c>
      <c r="G133">
        <f>SUM(E$121:E133)/SUM(E$121:E$133)</f>
        <v>1</v>
      </c>
    </row>
    <row r="136" spans="2:7" x14ac:dyDescent="0.25">
      <c r="B136" t="s">
        <v>162</v>
      </c>
    </row>
    <row r="137" spans="2:7" x14ac:dyDescent="0.25">
      <c r="D137" t="s">
        <v>163</v>
      </c>
      <c r="F137" t="s">
        <v>164</v>
      </c>
    </row>
    <row r="138" spans="2:7" x14ac:dyDescent="0.25">
      <c r="B138" t="s">
        <v>165</v>
      </c>
      <c r="D138" t="s">
        <v>166</v>
      </c>
      <c r="E138" t="s">
        <v>167</v>
      </c>
      <c r="F138" t="s">
        <v>166</v>
      </c>
      <c r="G138" t="s">
        <v>167</v>
      </c>
    </row>
    <row r="139" spans="2:7" x14ac:dyDescent="0.25">
      <c r="B139">
        <v>2017</v>
      </c>
      <c r="C139" t="s">
        <v>168</v>
      </c>
      <c r="D139">
        <v>4204</v>
      </c>
      <c r="E139">
        <v>32</v>
      </c>
      <c r="F139">
        <v>2429</v>
      </c>
      <c r="G139">
        <v>35</v>
      </c>
    </row>
    <row r="140" spans="2:7" x14ac:dyDescent="0.25">
      <c r="B140">
        <v>2017</v>
      </c>
      <c r="C140" t="s">
        <v>169</v>
      </c>
      <c r="D140">
        <v>4029</v>
      </c>
      <c r="E140">
        <v>34</v>
      </c>
      <c r="F140">
        <v>1945</v>
      </c>
      <c r="G140">
        <v>32</v>
      </c>
    </row>
    <row r="141" spans="2:7" x14ac:dyDescent="0.25">
      <c r="B141">
        <v>2017</v>
      </c>
      <c r="C141" t="s">
        <v>170</v>
      </c>
      <c r="D141">
        <v>4525</v>
      </c>
      <c r="E141">
        <v>27</v>
      </c>
      <c r="F141">
        <v>2106</v>
      </c>
      <c r="G141">
        <v>34</v>
      </c>
    </row>
    <row r="142" spans="2:7" x14ac:dyDescent="0.25">
      <c r="B142">
        <v>2017</v>
      </c>
      <c r="C142" t="s">
        <v>171</v>
      </c>
      <c r="D142">
        <v>4477</v>
      </c>
      <c r="E142">
        <v>38</v>
      </c>
      <c r="F142">
        <v>2031</v>
      </c>
      <c r="G142">
        <v>30</v>
      </c>
    </row>
    <row r="143" spans="2:7" x14ac:dyDescent="0.25">
      <c r="B143">
        <v>2017</v>
      </c>
      <c r="C143" t="s">
        <v>12</v>
      </c>
      <c r="D143">
        <v>4583</v>
      </c>
      <c r="E143">
        <v>38</v>
      </c>
      <c r="F143">
        <v>2081</v>
      </c>
      <c r="G143">
        <v>32</v>
      </c>
    </row>
    <row r="144" spans="2:7" x14ac:dyDescent="0.25">
      <c r="B144">
        <v>2017</v>
      </c>
      <c r="C144" t="s">
        <v>172</v>
      </c>
      <c r="D144">
        <v>4688</v>
      </c>
      <c r="E144">
        <v>35</v>
      </c>
      <c r="F144">
        <v>1873</v>
      </c>
      <c r="G144">
        <v>36</v>
      </c>
    </row>
    <row r="145" spans="2:7" x14ac:dyDescent="0.25">
      <c r="B145">
        <v>2017</v>
      </c>
      <c r="C145" t="s">
        <v>173</v>
      </c>
      <c r="D145">
        <v>4843</v>
      </c>
      <c r="E145">
        <v>38</v>
      </c>
      <c r="F145">
        <v>1970</v>
      </c>
      <c r="G145">
        <v>45</v>
      </c>
    </row>
    <row r="146" spans="2:7" x14ac:dyDescent="0.25">
      <c r="B146">
        <v>2017</v>
      </c>
      <c r="C146" t="s">
        <v>174</v>
      </c>
      <c r="D146">
        <v>4682</v>
      </c>
      <c r="E146">
        <v>42</v>
      </c>
      <c r="F146">
        <v>1981</v>
      </c>
      <c r="G146">
        <v>52</v>
      </c>
    </row>
    <row r="147" spans="2:7" x14ac:dyDescent="0.25">
      <c r="B147">
        <v>2017</v>
      </c>
      <c r="C147" t="s">
        <v>175</v>
      </c>
      <c r="D147">
        <v>4482</v>
      </c>
      <c r="E147">
        <v>39</v>
      </c>
      <c r="F147">
        <v>2016</v>
      </c>
      <c r="G147">
        <v>57</v>
      </c>
    </row>
    <row r="148" spans="2:7" x14ac:dyDescent="0.25">
      <c r="B148">
        <v>2017</v>
      </c>
      <c r="C148" t="s">
        <v>176</v>
      </c>
      <c r="D148">
        <v>4320</v>
      </c>
      <c r="E148">
        <v>31</v>
      </c>
      <c r="F148">
        <v>2096</v>
      </c>
      <c r="G148">
        <v>45</v>
      </c>
    </row>
    <row r="149" spans="2:7" x14ac:dyDescent="0.25">
      <c r="B149">
        <v>2017</v>
      </c>
      <c r="C149" t="s">
        <v>177</v>
      </c>
      <c r="D149">
        <v>4179</v>
      </c>
      <c r="E149">
        <v>41</v>
      </c>
      <c r="F149">
        <v>2190</v>
      </c>
      <c r="G149">
        <v>35</v>
      </c>
    </row>
    <row r="150" spans="2:7" x14ac:dyDescent="0.25">
      <c r="B150">
        <v>2017</v>
      </c>
      <c r="C150" t="s">
        <v>178</v>
      </c>
      <c r="D150">
        <v>4021</v>
      </c>
      <c r="E150">
        <v>32</v>
      </c>
      <c r="F150">
        <v>2403</v>
      </c>
      <c r="G150">
        <v>38</v>
      </c>
    </row>
    <row r="151" spans="2:7" x14ac:dyDescent="0.25">
      <c r="B151">
        <v>2017</v>
      </c>
      <c r="C151" t="s">
        <v>179</v>
      </c>
      <c r="D151">
        <v>53033</v>
      </c>
      <c r="E151">
        <v>427</v>
      </c>
      <c r="F151">
        <v>25121</v>
      </c>
      <c r="G151">
        <v>471</v>
      </c>
    </row>
    <row r="152" spans="2:7" x14ac:dyDescent="0.25">
      <c r="B152">
        <v>2018</v>
      </c>
      <c r="C152" t="s">
        <v>168</v>
      </c>
      <c r="D152">
        <v>4221</v>
      </c>
      <c r="E152">
        <v>29</v>
      </c>
      <c r="F152">
        <v>2532</v>
      </c>
      <c r="G152">
        <v>43</v>
      </c>
    </row>
    <row r="153" spans="2:7" x14ac:dyDescent="0.25">
      <c r="B153">
        <v>2018</v>
      </c>
      <c r="C153" t="s">
        <v>169</v>
      </c>
      <c r="D153">
        <v>3836</v>
      </c>
      <c r="E153">
        <v>23</v>
      </c>
      <c r="F153">
        <v>2024</v>
      </c>
      <c r="G153">
        <v>32</v>
      </c>
    </row>
    <row r="154" spans="2:7" x14ac:dyDescent="0.25">
      <c r="B154">
        <v>2018</v>
      </c>
      <c r="C154" t="s">
        <v>170</v>
      </c>
      <c r="D154">
        <v>4323</v>
      </c>
      <c r="E154">
        <v>44</v>
      </c>
      <c r="F154">
        <v>2140</v>
      </c>
      <c r="G154">
        <v>33</v>
      </c>
    </row>
    <row r="155" spans="2:7" x14ac:dyDescent="0.25">
      <c r="B155">
        <v>2018</v>
      </c>
      <c r="C155" t="s">
        <v>171</v>
      </c>
      <c r="D155">
        <v>4238</v>
      </c>
      <c r="E155">
        <v>23</v>
      </c>
      <c r="F155">
        <v>2139</v>
      </c>
      <c r="G155">
        <v>54</v>
      </c>
    </row>
    <row r="156" spans="2:7" x14ac:dyDescent="0.25">
      <c r="B156">
        <v>2018</v>
      </c>
      <c r="C156" t="s">
        <v>12</v>
      </c>
      <c r="D156">
        <v>4641</v>
      </c>
      <c r="E156">
        <v>36</v>
      </c>
      <c r="F156">
        <v>2131</v>
      </c>
      <c r="G156">
        <v>44</v>
      </c>
    </row>
    <row r="157" spans="2:7" x14ac:dyDescent="0.25">
      <c r="B157">
        <v>2018</v>
      </c>
      <c r="C157" t="s">
        <v>172</v>
      </c>
      <c r="D157">
        <v>4516</v>
      </c>
      <c r="E157">
        <v>33</v>
      </c>
      <c r="F157">
        <v>2006</v>
      </c>
      <c r="G157">
        <v>48</v>
      </c>
    </row>
    <row r="158" spans="2:7" x14ac:dyDescent="0.25">
      <c r="B158">
        <v>2018</v>
      </c>
      <c r="C158" t="s">
        <v>173</v>
      </c>
      <c r="D158">
        <v>4606</v>
      </c>
      <c r="E158">
        <v>31</v>
      </c>
      <c r="F158">
        <v>1965</v>
      </c>
      <c r="G158">
        <v>45</v>
      </c>
    </row>
    <row r="159" spans="2:7" x14ac:dyDescent="0.25">
      <c r="B159">
        <v>2018</v>
      </c>
      <c r="C159" t="s">
        <v>174</v>
      </c>
      <c r="D159">
        <v>4643</v>
      </c>
      <c r="E159">
        <v>29</v>
      </c>
      <c r="F159">
        <v>2039</v>
      </c>
      <c r="G159">
        <v>49</v>
      </c>
    </row>
    <row r="160" spans="2:7" x14ac:dyDescent="0.25">
      <c r="B160">
        <v>2018</v>
      </c>
      <c r="C160" t="s">
        <v>175</v>
      </c>
      <c r="D160">
        <v>4357</v>
      </c>
      <c r="E160">
        <v>27</v>
      </c>
      <c r="F160">
        <v>1963</v>
      </c>
      <c r="G160">
        <v>48</v>
      </c>
    </row>
    <row r="161" spans="2:7" x14ac:dyDescent="0.25">
      <c r="B161">
        <v>2018</v>
      </c>
      <c r="C161" t="s">
        <v>176</v>
      </c>
      <c r="D161">
        <v>4302</v>
      </c>
      <c r="E161">
        <v>36</v>
      </c>
      <c r="F161">
        <v>2128</v>
      </c>
      <c r="G161">
        <v>44</v>
      </c>
    </row>
    <row r="162" spans="2:7" x14ac:dyDescent="0.25">
      <c r="B162">
        <v>2018</v>
      </c>
      <c r="C162" t="s">
        <v>177</v>
      </c>
      <c r="D162">
        <v>4137</v>
      </c>
      <c r="E162">
        <v>38</v>
      </c>
      <c r="F162">
        <v>2200</v>
      </c>
      <c r="G162">
        <v>42</v>
      </c>
    </row>
    <row r="163" spans="2:7" x14ac:dyDescent="0.25">
      <c r="B163">
        <v>2018</v>
      </c>
      <c r="C163" t="s">
        <v>178</v>
      </c>
      <c r="D163">
        <v>4033</v>
      </c>
      <c r="E163">
        <v>39</v>
      </c>
      <c r="F163">
        <v>2250</v>
      </c>
      <c r="G163">
        <v>38</v>
      </c>
    </row>
    <row r="164" spans="2:7" x14ac:dyDescent="0.25">
      <c r="B164">
        <v>2018</v>
      </c>
      <c r="C164" t="s">
        <v>179</v>
      </c>
      <c r="D164">
        <v>51854</v>
      </c>
      <c r="E164">
        <v>388</v>
      </c>
      <c r="F164">
        <v>25517</v>
      </c>
      <c r="G164">
        <v>520</v>
      </c>
    </row>
    <row r="165" spans="2:7" x14ac:dyDescent="0.25">
      <c r="B165">
        <v>2019</v>
      </c>
      <c r="C165" t="s">
        <v>168</v>
      </c>
      <c r="D165">
        <v>4059</v>
      </c>
      <c r="E165">
        <v>41</v>
      </c>
      <c r="F165">
        <v>2306</v>
      </c>
      <c r="G165">
        <v>46</v>
      </c>
    </row>
    <row r="166" spans="2:7" x14ac:dyDescent="0.25">
      <c r="B166">
        <v>2019</v>
      </c>
      <c r="C166" t="s">
        <v>169</v>
      </c>
      <c r="D166">
        <v>3875</v>
      </c>
      <c r="E166">
        <v>36</v>
      </c>
      <c r="F166">
        <v>2109</v>
      </c>
      <c r="G166">
        <v>44</v>
      </c>
    </row>
    <row r="167" spans="2:7" x14ac:dyDescent="0.25">
      <c r="B167">
        <v>2019</v>
      </c>
      <c r="C167" t="s">
        <v>170</v>
      </c>
      <c r="D167">
        <v>4407</v>
      </c>
      <c r="E167">
        <v>32</v>
      </c>
      <c r="F167">
        <v>2138</v>
      </c>
      <c r="G167">
        <v>41</v>
      </c>
    </row>
    <row r="168" spans="2:7" x14ac:dyDescent="0.25">
      <c r="B168">
        <v>2019</v>
      </c>
      <c r="C168" t="s">
        <v>171</v>
      </c>
      <c r="D168">
        <v>4255</v>
      </c>
      <c r="E168">
        <v>38</v>
      </c>
      <c r="F168">
        <v>2136</v>
      </c>
      <c r="G168">
        <v>48</v>
      </c>
    </row>
    <row r="169" spans="2:7" x14ac:dyDescent="0.25">
      <c r="B169">
        <v>2019</v>
      </c>
      <c r="C169" t="s">
        <v>12</v>
      </c>
      <c r="D169">
        <v>4580</v>
      </c>
      <c r="E169">
        <v>35</v>
      </c>
      <c r="F169">
        <v>2159</v>
      </c>
      <c r="G169">
        <v>48</v>
      </c>
    </row>
    <row r="170" spans="2:7" x14ac:dyDescent="0.25">
      <c r="B170">
        <v>2019</v>
      </c>
      <c r="C170" t="s">
        <v>172</v>
      </c>
      <c r="D170">
        <v>4465</v>
      </c>
      <c r="E170">
        <v>42</v>
      </c>
      <c r="F170">
        <v>1961</v>
      </c>
      <c r="G170">
        <v>39</v>
      </c>
    </row>
    <row r="171" spans="2:7" x14ac:dyDescent="0.25">
      <c r="B171">
        <v>2019</v>
      </c>
      <c r="C171" t="s">
        <v>173</v>
      </c>
      <c r="D171">
        <v>4608</v>
      </c>
      <c r="E171">
        <v>51</v>
      </c>
      <c r="F171">
        <v>2106</v>
      </c>
      <c r="G171">
        <v>56</v>
      </c>
    </row>
    <row r="172" spans="2:7" x14ac:dyDescent="0.25">
      <c r="B172">
        <v>2019</v>
      </c>
      <c r="C172" t="s">
        <v>174</v>
      </c>
      <c r="D172">
        <v>4498</v>
      </c>
      <c r="E172">
        <v>38</v>
      </c>
      <c r="F172">
        <v>2057</v>
      </c>
      <c r="G172">
        <v>42</v>
      </c>
    </row>
    <row r="173" spans="2:7" x14ac:dyDescent="0.25">
      <c r="B173">
        <v>2019</v>
      </c>
      <c r="C173" t="s">
        <v>175</v>
      </c>
      <c r="D173">
        <v>4377</v>
      </c>
      <c r="E173">
        <v>26</v>
      </c>
      <c r="F173">
        <v>2033</v>
      </c>
      <c r="G173">
        <v>45</v>
      </c>
    </row>
    <row r="174" spans="2:7" x14ac:dyDescent="0.25">
      <c r="B174">
        <v>2019</v>
      </c>
      <c r="C174" t="s">
        <v>176</v>
      </c>
      <c r="D174">
        <v>4134</v>
      </c>
      <c r="E174">
        <v>42</v>
      </c>
      <c r="F174">
        <v>2247</v>
      </c>
      <c r="G174">
        <v>39</v>
      </c>
    </row>
    <row r="175" spans="2:7" x14ac:dyDescent="0.25">
      <c r="B175">
        <v>2019</v>
      </c>
      <c r="C175" t="s">
        <v>177</v>
      </c>
      <c r="D175">
        <v>4060</v>
      </c>
      <c r="E175">
        <v>26</v>
      </c>
      <c r="F175">
        <v>2165</v>
      </c>
      <c r="G175">
        <v>39</v>
      </c>
    </row>
    <row r="176" spans="2:7" x14ac:dyDescent="0.25">
      <c r="B176">
        <v>2019</v>
      </c>
      <c r="C176" t="s">
        <v>178</v>
      </c>
      <c r="D176">
        <v>3961</v>
      </c>
      <c r="E176">
        <v>27</v>
      </c>
      <c r="F176">
        <v>2375</v>
      </c>
      <c r="G176">
        <v>43</v>
      </c>
    </row>
    <row r="177" spans="2:7" x14ac:dyDescent="0.25">
      <c r="B177">
        <v>2019</v>
      </c>
      <c r="C177" t="s">
        <v>179</v>
      </c>
      <c r="D177">
        <v>51279</v>
      </c>
      <c r="E177">
        <v>434</v>
      </c>
      <c r="F177">
        <v>25792</v>
      </c>
      <c r="G177">
        <v>530</v>
      </c>
    </row>
    <row r="178" spans="2:7" x14ac:dyDescent="0.25">
      <c r="B178">
        <v>2020</v>
      </c>
      <c r="C178" t="s">
        <v>168</v>
      </c>
      <c r="D178">
        <v>4081</v>
      </c>
      <c r="E178">
        <v>33</v>
      </c>
      <c r="F178">
        <v>2465</v>
      </c>
      <c r="G178">
        <v>58</v>
      </c>
    </row>
    <row r="179" spans="2:7" x14ac:dyDescent="0.25">
      <c r="B179">
        <v>2020</v>
      </c>
      <c r="C179" t="s">
        <v>169</v>
      </c>
      <c r="D179">
        <v>3856</v>
      </c>
      <c r="E179">
        <v>28</v>
      </c>
      <c r="F179">
        <v>2114</v>
      </c>
      <c r="G179">
        <v>50</v>
      </c>
    </row>
    <row r="180" spans="2:7" x14ac:dyDescent="0.25">
      <c r="B180">
        <v>2020</v>
      </c>
      <c r="C180" t="s">
        <v>170</v>
      </c>
      <c r="D180">
        <v>4271</v>
      </c>
      <c r="E180">
        <v>26</v>
      </c>
      <c r="F180">
        <v>2437</v>
      </c>
      <c r="G180">
        <v>40</v>
      </c>
    </row>
    <row r="181" spans="2:7" x14ac:dyDescent="0.25">
      <c r="B181">
        <v>2020</v>
      </c>
      <c r="C181" t="s">
        <v>171</v>
      </c>
      <c r="D181">
        <v>4042</v>
      </c>
      <c r="E181">
        <v>31</v>
      </c>
      <c r="F181">
        <v>2341</v>
      </c>
      <c r="G181">
        <v>26</v>
      </c>
    </row>
    <row r="182" spans="2:7" x14ac:dyDescent="0.25">
      <c r="B182">
        <v>2020</v>
      </c>
      <c r="C182" t="s">
        <v>12</v>
      </c>
      <c r="D182">
        <v>4275</v>
      </c>
      <c r="E182">
        <v>41</v>
      </c>
      <c r="F182">
        <v>2274</v>
      </c>
      <c r="G182">
        <v>42</v>
      </c>
    </row>
    <row r="183" spans="2:7" x14ac:dyDescent="0.25">
      <c r="B183">
        <v>2020</v>
      </c>
      <c r="C183" t="s">
        <v>172</v>
      </c>
      <c r="D183">
        <v>4136</v>
      </c>
      <c r="E183">
        <v>41</v>
      </c>
      <c r="F183">
        <v>2145</v>
      </c>
      <c r="G183">
        <v>32</v>
      </c>
    </row>
    <row r="184" spans="2:7" x14ac:dyDescent="0.25">
      <c r="B184">
        <v>2020</v>
      </c>
      <c r="C184" t="s">
        <v>173</v>
      </c>
      <c r="D184">
        <v>4331</v>
      </c>
      <c r="E184">
        <v>48</v>
      </c>
      <c r="F184">
        <v>2253</v>
      </c>
      <c r="G184">
        <v>44</v>
      </c>
    </row>
    <row r="185" spans="2:7" x14ac:dyDescent="0.25">
      <c r="B185">
        <v>2020</v>
      </c>
      <c r="C185" t="s">
        <v>174</v>
      </c>
      <c r="D185">
        <v>4179</v>
      </c>
      <c r="E185">
        <v>53</v>
      </c>
      <c r="F185">
        <v>2241</v>
      </c>
      <c r="G185">
        <v>56</v>
      </c>
    </row>
    <row r="186" spans="2:7" x14ac:dyDescent="0.25">
      <c r="B186">
        <v>2020</v>
      </c>
      <c r="C186" t="s">
        <v>175</v>
      </c>
      <c r="D186">
        <v>4050</v>
      </c>
      <c r="E186">
        <v>55</v>
      </c>
      <c r="F186">
        <v>2270</v>
      </c>
      <c r="G186">
        <v>44</v>
      </c>
    </row>
    <row r="187" spans="2:7" x14ac:dyDescent="0.25">
      <c r="B187">
        <v>2020</v>
      </c>
      <c r="C187" t="s">
        <v>176</v>
      </c>
      <c r="D187">
        <v>3990</v>
      </c>
      <c r="E187">
        <v>65</v>
      </c>
      <c r="F187">
        <v>2488</v>
      </c>
      <c r="G187">
        <v>51</v>
      </c>
    </row>
    <row r="188" spans="2:7" x14ac:dyDescent="0.25">
      <c r="B188">
        <v>2020</v>
      </c>
      <c r="C188" t="s">
        <v>177</v>
      </c>
      <c r="D188">
        <v>3605</v>
      </c>
      <c r="E188">
        <v>101</v>
      </c>
      <c r="F188">
        <v>2658</v>
      </c>
      <c r="G188">
        <v>49</v>
      </c>
    </row>
    <row r="189" spans="2:7" x14ac:dyDescent="0.25">
      <c r="B189">
        <v>2020</v>
      </c>
      <c r="C189" t="s">
        <v>178</v>
      </c>
      <c r="D189">
        <v>3713</v>
      </c>
      <c r="E189">
        <v>87</v>
      </c>
      <c r="F189">
        <v>3154</v>
      </c>
      <c r="G189">
        <v>54</v>
      </c>
    </row>
    <row r="190" spans="2:7" x14ac:dyDescent="0.25">
      <c r="B190">
        <v>2020</v>
      </c>
      <c r="C190" t="s">
        <v>179</v>
      </c>
      <c r="D190">
        <v>48529</v>
      </c>
      <c r="E190">
        <v>609</v>
      </c>
      <c r="F190">
        <v>28840</v>
      </c>
      <c r="G190">
        <v>546</v>
      </c>
    </row>
    <row r="191" spans="2:7" x14ac:dyDescent="0.25">
      <c r="B191">
        <v>2021</v>
      </c>
      <c r="C191" t="s">
        <v>168</v>
      </c>
      <c r="D191">
        <v>3698</v>
      </c>
      <c r="E191">
        <v>73</v>
      </c>
      <c r="F191">
        <v>3005</v>
      </c>
      <c r="G191">
        <v>52</v>
      </c>
    </row>
    <row r="192" spans="2:7" x14ac:dyDescent="0.25">
      <c r="B192">
        <v>2021</v>
      </c>
      <c r="C192" t="s">
        <v>169</v>
      </c>
      <c r="D192">
        <v>3728</v>
      </c>
      <c r="E192">
        <v>80</v>
      </c>
      <c r="F192">
        <v>2252</v>
      </c>
      <c r="G192">
        <v>45</v>
      </c>
    </row>
    <row r="193" spans="2:7" x14ac:dyDescent="0.25">
      <c r="B193">
        <v>2021</v>
      </c>
      <c r="C193" t="s">
        <v>170</v>
      </c>
      <c r="D193">
        <v>4393</v>
      </c>
      <c r="E193">
        <v>67</v>
      </c>
      <c r="F193">
        <v>2431</v>
      </c>
      <c r="G193">
        <v>46</v>
      </c>
    </row>
    <row r="194" spans="2:7" x14ac:dyDescent="0.25">
      <c r="B194">
        <v>2021</v>
      </c>
      <c r="C194" t="s">
        <v>171</v>
      </c>
      <c r="D194">
        <v>4135</v>
      </c>
      <c r="E194">
        <v>78</v>
      </c>
      <c r="F194">
        <v>2356</v>
      </c>
      <c r="G194">
        <v>30</v>
      </c>
    </row>
    <row r="195" spans="2:7" x14ac:dyDescent="0.25">
      <c r="B195">
        <v>2021</v>
      </c>
      <c r="C195" t="s">
        <v>12</v>
      </c>
      <c r="D195">
        <v>4331</v>
      </c>
      <c r="E195">
        <v>68</v>
      </c>
      <c r="F195">
        <v>2438</v>
      </c>
      <c r="G195">
        <v>43</v>
      </c>
    </row>
    <row r="196" spans="2:7" x14ac:dyDescent="0.25">
      <c r="B196">
        <v>2021</v>
      </c>
      <c r="C196" t="s">
        <v>172</v>
      </c>
      <c r="D196">
        <v>4277</v>
      </c>
      <c r="E196">
        <v>90</v>
      </c>
      <c r="F196">
        <v>2293</v>
      </c>
      <c r="G196">
        <v>34</v>
      </c>
    </row>
    <row r="197" spans="2:7" x14ac:dyDescent="0.25">
      <c r="B197">
        <v>2021</v>
      </c>
      <c r="C197" t="s">
        <v>173</v>
      </c>
      <c r="D197">
        <v>4510</v>
      </c>
      <c r="E197">
        <v>92</v>
      </c>
      <c r="F197">
        <v>2513</v>
      </c>
      <c r="G197">
        <v>46</v>
      </c>
    </row>
    <row r="198" spans="2:7" x14ac:dyDescent="0.25">
      <c r="B198">
        <v>2021</v>
      </c>
      <c r="C198" t="s">
        <v>174</v>
      </c>
      <c r="D198">
        <v>4207</v>
      </c>
      <c r="E198">
        <v>88</v>
      </c>
      <c r="F198">
        <v>2421</v>
      </c>
      <c r="G198">
        <v>43</v>
      </c>
    </row>
    <row r="199" spans="2:7" x14ac:dyDescent="0.25">
      <c r="B199">
        <v>2021</v>
      </c>
      <c r="C199" t="s">
        <v>175</v>
      </c>
      <c r="D199">
        <v>4114</v>
      </c>
      <c r="E199">
        <v>104</v>
      </c>
      <c r="F199">
        <v>2856</v>
      </c>
      <c r="G199">
        <v>50</v>
      </c>
    </row>
    <row r="200" spans="2:7" x14ac:dyDescent="0.25">
      <c r="B200">
        <v>2021</v>
      </c>
      <c r="C200" t="s">
        <v>176</v>
      </c>
      <c r="D200">
        <v>3954</v>
      </c>
      <c r="E200">
        <v>107</v>
      </c>
      <c r="F200">
        <v>2840</v>
      </c>
      <c r="G200">
        <v>52</v>
      </c>
    </row>
    <row r="201" spans="2:7" x14ac:dyDescent="0.25">
      <c r="B201">
        <v>2021</v>
      </c>
      <c r="C201" t="s">
        <v>177</v>
      </c>
      <c r="D201">
        <v>3784</v>
      </c>
      <c r="E201">
        <v>108</v>
      </c>
      <c r="F201">
        <v>2644</v>
      </c>
      <c r="G201">
        <v>50</v>
      </c>
    </row>
    <row r="202" spans="2:7" x14ac:dyDescent="0.25">
      <c r="B202">
        <v>2021</v>
      </c>
      <c r="C202" t="s">
        <v>178</v>
      </c>
      <c r="D202">
        <v>3815</v>
      </c>
      <c r="E202">
        <v>128</v>
      </c>
      <c r="F202">
        <v>2770</v>
      </c>
      <c r="G202">
        <v>50</v>
      </c>
    </row>
    <row r="203" spans="2:7" x14ac:dyDescent="0.25">
      <c r="B203">
        <v>2021</v>
      </c>
      <c r="C203" t="s">
        <v>179</v>
      </c>
      <c r="D203">
        <v>48946</v>
      </c>
      <c r="E203">
        <v>1083</v>
      </c>
      <c r="F203">
        <v>30819</v>
      </c>
      <c r="G203">
        <v>541</v>
      </c>
    </row>
  </sheetData>
  <hyperlinks>
    <hyperlink ref="A1" location="home!A1" display="home" xr:uid="{8DC70C34-A942-4FEA-B130-AEE2D39F774D}"/>
    <hyperlink ref="B16" r:id="rId1" xr:uid="{2F37E929-58C0-4097-801A-A536B7A53A68}"/>
    <hyperlink ref="B36" r:id="rId2" xr:uid="{CE142912-29C8-4B52-AA68-27111C6595B8}"/>
    <hyperlink ref="B39" r:id="rId3" xr:uid="{9DF505A1-57E9-43BC-B2D0-CCE2996A2F6F}"/>
    <hyperlink ref="B56" r:id="rId4" xr:uid="{DA1E571F-F061-4E99-AEA1-74843558D495}"/>
    <hyperlink ref="B88" r:id="rId5" location="tri_phe=0" xr:uid="{01B2D53D-9E8B-41A0-BC89-4181CB330334}"/>
    <hyperlink ref="C121" r:id="rId6" tooltip="Toronto" display="https://de.wikipedia.org/wiki/Toronto" xr:uid="{A59DB223-8B95-4ED9-9E80-41A58E615C0A}"/>
    <hyperlink ref="C122" r:id="rId7" tooltip="Québec (Stadt)" display="https://de.wikipedia.org/wiki/Qu%C3%A9bec_(Stadt)" xr:uid="{109619C5-24C9-46FB-8532-601CEEBAEDE4}"/>
    <hyperlink ref="C123" r:id="rId8" tooltip="Victoria (British Columbia)" display="https://de.wikipedia.org/wiki/Victoria_(British_Columbia)" xr:uid="{60E03C5B-8E7D-43EC-B2D3-665BF718F41E}"/>
    <hyperlink ref="C124" r:id="rId9" tooltip="Edmonton" display="https://de.wikipedia.org/wiki/Edmonton" xr:uid="{9306DD54-4102-4EF1-9625-5B73590EECD2}"/>
    <hyperlink ref="C125" r:id="rId10" tooltip="Winnipeg" display="https://de.wikipedia.org/wiki/Winnipeg" xr:uid="{1A5B515E-D645-4ED2-B445-765E9E886A03}"/>
    <hyperlink ref="C126" r:id="rId11" tooltip="Regina (Saskatchewan)" display="https://de.wikipedia.org/wiki/Regina_(Saskatchewan)" xr:uid="{D426E3E0-2317-4873-BFE7-2C57E578A6DC}"/>
    <hyperlink ref="C127" r:id="rId12" tooltip="Halifax (Nova Scotia)" display="https://de.wikipedia.org/wiki/Halifax_(Nova_Scotia)" xr:uid="{8AE74968-FCF8-4178-9A4A-1821BCA8D58D}"/>
    <hyperlink ref="C128" r:id="rId13" tooltip="Fredericton" display="https://de.wikipedia.org/wiki/Fredericton" xr:uid="{621381C3-3C67-4AEF-BD97-F6238AA65FE9}"/>
    <hyperlink ref="C129" r:id="rId14" tooltip="St. John’s (Neufundland)" display="https://de.wikipedia.org/wiki/St._John%E2%80%99s_(Neufundland)" xr:uid="{00CE5939-7B6C-4635-82AA-74FE85AF6C81}"/>
    <hyperlink ref="C130" r:id="rId15" tooltip="Charlottetown" display="https://de.wikipedia.org/wiki/Charlottetown" xr:uid="{5A83A77C-1D0A-4FBF-9759-C4553ADC546C}"/>
    <hyperlink ref="C131" r:id="rId16" tooltip="Yellowknife (Stadt)" display="https://de.wikipedia.org/wiki/Yellowknife_(Stadt)" xr:uid="{8A70FA94-35B6-4DAD-A840-109CE745E3A8}"/>
    <hyperlink ref="F131" r:id="rId17" location="FN_1" display="https://de.wikipedia.org/wiki/Kanada - FN_1" xr:uid="{9E1A0927-F397-4612-8DBB-12785B902DA5}"/>
    <hyperlink ref="C132" r:id="rId18" tooltip="Whitehorse" display="https://de.wikipedia.org/wiki/Whitehorse" xr:uid="{D7924ED1-9158-4187-9399-B548E9AAE3F7}"/>
    <hyperlink ref="C133" r:id="rId19" tooltip="Iqaluit" display="https://de.wikipedia.org/wiki/Iqaluit" xr:uid="{82DB8B92-99D3-4AF3-9BA8-AEC83F832783}"/>
    <hyperlink ref="F133" r:id="rId20" location="FN_1" display="https://de.wikipedia.org/wiki/Kanada - FN_1" xr:uid="{01EA79F1-61E1-4EE8-8672-4B122480531C}"/>
    <hyperlink ref="L17" r:id="rId21" xr:uid="{AFC4FCB3-8955-4C40-A8B7-6B95E1A11C05}"/>
  </hyperlinks>
  <pageMargins left="0.7" right="0.7" top="0.78740157499999996" bottom="0.78740157499999996" header="0.3" footer="0.3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7"/>
  <sheetViews>
    <sheetView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55614</v>
      </c>
      <c r="D2">
        <v>58406</v>
      </c>
      <c r="E2">
        <v>64325</v>
      </c>
      <c r="F2">
        <v>63713</v>
      </c>
      <c r="G2">
        <v>63275</v>
      </c>
      <c r="H2">
        <v>65402</v>
      </c>
      <c r="I2">
        <v>63808</v>
      </c>
      <c r="K2">
        <f>SUM(C$2:C2)</f>
        <v>55614</v>
      </c>
      <c r="L2">
        <f>SUM(D$2:D2)</f>
        <v>58406</v>
      </c>
      <c r="M2">
        <f>SUM(E$2:E2)</f>
        <v>64325</v>
      </c>
      <c r="N2">
        <f>SUM(F$2:F2)</f>
        <v>63713</v>
      </c>
      <c r="O2">
        <f>SUM(G$2:G2)</f>
        <v>63275</v>
      </c>
      <c r="P2">
        <f>SUM(H$2:H2)</f>
        <v>65402</v>
      </c>
      <c r="Q2">
        <f>SUM(I$2:I2)</f>
        <v>63808</v>
      </c>
      <c r="R2">
        <f>MEDIAN(M2:Q2)</f>
        <v>63808</v>
      </c>
      <c r="T2" t="s">
        <v>8</v>
      </c>
      <c r="U2">
        <f t="shared" ref="U2:AA13" si="0">K2-$R2</f>
        <v>-8194</v>
      </c>
      <c r="V2">
        <f t="shared" si="0"/>
        <v>-5402</v>
      </c>
      <c r="W2">
        <f t="shared" si="0"/>
        <v>517</v>
      </c>
      <c r="X2">
        <f t="shared" si="0"/>
        <v>-95</v>
      </c>
      <c r="Y2">
        <f t="shared" si="0"/>
        <v>-533</v>
      </c>
      <c r="Z2">
        <f t="shared" si="0"/>
        <v>1594</v>
      </c>
      <c r="AA2">
        <f t="shared" si="0"/>
        <v>0</v>
      </c>
      <c r="AC2">
        <f>MEDIAN($E2:$I2)</f>
        <v>63808</v>
      </c>
      <c r="AD2">
        <f>MEDIAN(F2:I2)</f>
        <v>63760.5</v>
      </c>
    </row>
    <row r="3" spans="1:30" x14ac:dyDescent="0.25">
      <c r="B3" t="s">
        <v>9</v>
      </c>
      <c r="C3">
        <v>50737</v>
      </c>
      <c r="D3">
        <v>53727</v>
      </c>
      <c r="E3">
        <v>60595</v>
      </c>
      <c r="F3">
        <v>58700</v>
      </c>
      <c r="G3">
        <v>57184</v>
      </c>
      <c r="H3">
        <v>58489</v>
      </c>
      <c r="I3">
        <v>58971</v>
      </c>
      <c r="K3">
        <f>SUM(C$2:C3)</f>
        <v>106351</v>
      </c>
      <c r="L3">
        <f>SUM(D$2:D3)</f>
        <v>112133</v>
      </c>
      <c r="M3">
        <f>SUM(E$2:E3)</f>
        <v>124920</v>
      </c>
      <c r="N3">
        <f>SUM(F$2:F3)</f>
        <v>122413</v>
      </c>
      <c r="O3">
        <f>SUM(G$2:G3)</f>
        <v>120459</v>
      </c>
      <c r="P3">
        <f>SUM(H$2:H3)</f>
        <v>123891</v>
      </c>
      <c r="Q3">
        <f>SUM(I$2:I3)</f>
        <v>122779</v>
      </c>
      <c r="R3">
        <f t="shared" ref="R3:R13" si="1">MEDIAN(M3:Q3)</f>
        <v>122779</v>
      </c>
      <c r="T3" t="s">
        <v>9</v>
      </c>
      <c r="U3">
        <f t="shared" si="0"/>
        <v>-16428</v>
      </c>
      <c r="V3">
        <f t="shared" si="0"/>
        <v>-10646</v>
      </c>
      <c r="W3">
        <f t="shared" si="0"/>
        <v>2141</v>
      </c>
      <c r="X3">
        <f t="shared" si="0"/>
        <v>-366</v>
      </c>
      <c r="Y3">
        <f t="shared" si="0"/>
        <v>-2320</v>
      </c>
      <c r="Z3">
        <f t="shared" si="0"/>
        <v>1112</v>
      </c>
      <c r="AA3">
        <f t="shared" si="0"/>
        <v>0</v>
      </c>
      <c r="AC3">
        <f t="shared" ref="AC3:AC13" si="2">MEDIAN($E3:$I3)</f>
        <v>58700</v>
      </c>
      <c r="AD3">
        <f t="shared" ref="AD3:AD13" si="3">MEDIAN(F3:I3)</f>
        <v>58594.5</v>
      </c>
    </row>
    <row r="4" spans="1:30" x14ac:dyDescent="0.25">
      <c r="B4" t="s">
        <v>10</v>
      </c>
      <c r="C4">
        <v>55742</v>
      </c>
      <c r="D4">
        <v>58135</v>
      </c>
      <c r="E4">
        <v>67060</v>
      </c>
      <c r="F4">
        <v>62230</v>
      </c>
      <c r="G4">
        <v>61679</v>
      </c>
      <c r="H4">
        <v>63639</v>
      </c>
      <c r="I4">
        <v>63330</v>
      </c>
      <c r="K4">
        <f>SUM(C$2:C4)</f>
        <v>162093</v>
      </c>
      <c r="L4">
        <f>SUM(D$2:D4)</f>
        <v>170268</v>
      </c>
      <c r="M4">
        <f>SUM(E$2:E4)</f>
        <v>191980</v>
      </c>
      <c r="N4">
        <f>SUM(F$2:F4)</f>
        <v>184643</v>
      </c>
      <c r="O4">
        <f>SUM(G$2:G4)</f>
        <v>182138</v>
      </c>
      <c r="P4">
        <f>SUM(H$2:H4)</f>
        <v>187530</v>
      </c>
      <c r="Q4">
        <f>SUM(I$2:I4)</f>
        <v>186109</v>
      </c>
      <c r="R4">
        <f t="shared" si="1"/>
        <v>186109</v>
      </c>
      <c r="T4" t="s">
        <v>10</v>
      </c>
      <c r="U4">
        <f t="shared" si="0"/>
        <v>-24016</v>
      </c>
      <c r="V4">
        <f t="shared" si="0"/>
        <v>-15841</v>
      </c>
      <c r="W4">
        <f t="shared" si="0"/>
        <v>5871</v>
      </c>
      <c r="X4">
        <f t="shared" si="0"/>
        <v>-1466</v>
      </c>
      <c r="Y4">
        <f t="shared" si="0"/>
        <v>-3971</v>
      </c>
      <c r="Z4">
        <f t="shared" si="0"/>
        <v>1421</v>
      </c>
      <c r="AA4">
        <f t="shared" si="0"/>
        <v>0</v>
      </c>
      <c r="AC4">
        <f t="shared" si="2"/>
        <v>63330</v>
      </c>
      <c r="AD4">
        <f t="shared" si="3"/>
        <v>62780</v>
      </c>
    </row>
    <row r="5" spans="1:30" x14ac:dyDescent="0.25">
      <c r="B5" t="s">
        <v>11</v>
      </c>
      <c r="D5">
        <v>57450</v>
      </c>
      <c r="E5">
        <v>63601</v>
      </c>
      <c r="F5">
        <v>61239</v>
      </c>
      <c r="G5">
        <v>62634</v>
      </c>
      <c r="H5">
        <v>62141</v>
      </c>
      <c r="I5">
        <v>61375</v>
      </c>
      <c r="L5">
        <f>SUM(D$2:D5)</f>
        <v>227718</v>
      </c>
      <c r="M5">
        <f>SUM(E$2:E5)</f>
        <v>255581</v>
      </c>
      <c r="N5">
        <f>SUM(F$2:F5)</f>
        <v>245882</v>
      </c>
      <c r="O5">
        <f>SUM(G$2:G5)</f>
        <v>244772</v>
      </c>
      <c r="P5">
        <f>SUM(H$2:H5)</f>
        <v>249671</v>
      </c>
      <c r="Q5">
        <f>SUM(I$2:I5)</f>
        <v>247484</v>
      </c>
      <c r="R5">
        <f t="shared" si="1"/>
        <v>247484</v>
      </c>
      <c r="T5" t="s">
        <v>11</v>
      </c>
      <c r="V5">
        <f t="shared" si="0"/>
        <v>-19766</v>
      </c>
      <c r="W5">
        <f t="shared" si="0"/>
        <v>8097</v>
      </c>
      <c r="X5">
        <f t="shared" si="0"/>
        <v>-1602</v>
      </c>
      <c r="Y5">
        <f t="shared" si="0"/>
        <v>-2712</v>
      </c>
      <c r="Z5">
        <f t="shared" si="0"/>
        <v>2187</v>
      </c>
      <c r="AA5">
        <f t="shared" si="0"/>
        <v>0</v>
      </c>
      <c r="AC5">
        <f t="shared" si="2"/>
        <v>62141</v>
      </c>
      <c r="AD5">
        <f t="shared" si="3"/>
        <v>61758</v>
      </c>
    </row>
    <row r="6" spans="1:30" x14ac:dyDescent="0.25">
      <c r="B6" t="s">
        <v>12</v>
      </c>
      <c r="D6">
        <v>65084</v>
      </c>
      <c r="E6">
        <v>64748</v>
      </c>
      <c r="F6">
        <v>64704</v>
      </c>
      <c r="G6">
        <v>64942</v>
      </c>
      <c r="H6">
        <v>67393</v>
      </c>
      <c r="I6">
        <v>67801</v>
      </c>
      <c r="L6">
        <f>SUM(D$2:D6)</f>
        <v>292802</v>
      </c>
      <c r="M6">
        <f>SUM(E$2:E6)</f>
        <v>320329</v>
      </c>
      <c r="N6">
        <f>SUM(F$2:F6)</f>
        <v>310586</v>
      </c>
      <c r="O6">
        <f>SUM(G$2:G6)</f>
        <v>309714</v>
      </c>
      <c r="P6">
        <f>SUM(H$2:H6)</f>
        <v>317064</v>
      </c>
      <c r="Q6">
        <f>SUM(I$2:I6)</f>
        <v>315285</v>
      </c>
      <c r="R6">
        <f t="shared" si="1"/>
        <v>315285</v>
      </c>
      <c r="T6" t="s">
        <v>12</v>
      </c>
      <c r="V6">
        <f t="shared" si="0"/>
        <v>-22483</v>
      </c>
      <c r="W6">
        <f t="shared" si="0"/>
        <v>5044</v>
      </c>
      <c r="X6">
        <f t="shared" si="0"/>
        <v>-4699</v>
      </c>
      <c r="Y6">
        <f t="shared" si="0"/>
        <v>-5571</v>
      </c>
      <c r="Z6">
        <f t="shared" si="0"/>
        <v>1779</v>
      </c>
      <c r="AA6">
        <f t="shared" si="0"/>
        <v>0</v>
      </c>
      <c r="AC6">
        <f t="shared" si="2"/>
        <v>64942</v>
      </c>
      <c r="AD6">
        <f t="shared" si="3"/>
        <v>66167.5</v>
      </c>
    </row>
    <row r="7" spans="1:30" x14ac:dyDescent="0.25">
      <c r="B7" t="s">
        <v>13</v>
      </c>
      <c r="D7">
        <v>64664</v>
      </c>
      <c r="E7">
        <v>65985</v>
      </c>
      <c r="F7">
        <v>66110</v>
      </c>
      <c r="G7">
        <v>66716</v>
      </c>
      <c r="H7">
        <v>68305</v>
      </c>
      <c r="I7">
        <v>66179</v>
      </c>
      <c r="L7">
        <f>SUM(D$2:D7)</f>
        <v>357466</v>
      </c>
      <c r="M7">
        <f>SUM(E$2:E7)</f>
        <v>386314</v>
      </c>
      <c r="N7">
        <f>SUM(F$2:F7)</f>
        <v>376696</v>
      </c>
      <c r="O7">
        <f>SUM(G$2:G7)</f>
        <v>376430</v>
      </c>
      <c r="P7">
        <f>SUM(H$2:H7)</f>
        <v>385369</v>
      </c>
      <c r="Q7">
        <f>SUM(I$2:I7)</f>
        <v>381464</v>
      </c>
      <c r="R7">
        <f t="shared" si="1"/>
        <v>381464</v>
      </c>
      <c r="T7" t="s">
        <v>13</v>
      </c>
      <c r="V7">
        <f t="shared" si="0"/>
        <v>-23998</v>
      </c>
      <c r="W7">
        <f t="shared" si="0"/>
        <v>4850</v>
      </c>
      <c r="X7">
        <f t="shared" si="0"/>
        <v>-4768</v>
      </c>
      <c r="Y7">
        <f t="shared" si="0"/>
        <v>-5034</v>
      </c>
      <c r="Z7">
        <f t="shared" si="0"/>
        <v>3905</v>
      </c>
      <c r="AA7">
        <f t="shared" si="0"/>
        <v>0</v>
      </c>
      <c r="AC7">
        <f t="shared" si="2"/>
        <v>66179</v>
      </c>
      <c r="AD7">
        <f t="shared" si="3"/>
        <v>66447.5</v>
      </c>
    </row>
    <row r="8" spans="1:30" x14ac:dyDescent="0.25">
      <c r="B8" t="s">
        <v>14</v>
      </c>
      <c r="D8">
        <v>68385</v>
      </c>
      <c r="E8">
        <v>72267</v>
      </c>
      <c r="F8">
        <v>71062</v>
      </c>
      <c r="G8">
        <v>72660</v>
      </c>
      <c r="H8">
        <v>73589</v>
      </c>
      <c r="I8">
        <v>71805</v>
      </c>
      <c r="L8">
        <f>SUM(D$2:D8)</f>
        <v>425851</v>
      </c>
      <c r="M8">
        <f>SUM(E$2:E8)</f>
        <v>458581</v>
      </c>
      <c r="N8">
        <f>SUM(F$2:F8)</f>
        <v>447758</v>
      </c>
      <c r="O8">
        <f>SUM(G$2:G8)</f>
        <v>449090</v>
      </c>
      <c r="P8">
        <f>SUM(H$2:H8)</f>
        <v>458958</v>
      </c>
      <c r="Q8">
        <f>SUM(I$2:I8)</f>
        <v>453269</v>
      </c>
      <c r="R8">
        <f t="shared" si="1"/>
        <v>453269</v>
      </c>
      <c r="T8" t="s">
        <v>14</v>
      </c>
      <c r="V8">
        <f t="shared" si="0"/>
        <v>-27418</v>
      </c>
      <c r="W8">
        <f t="shared" si="0"/>
        <v>5312</v>
      </c>
      <c r="X8">
        <f t="shared" si="0"/>
        <v>-5511</v>
      </c>
      <c r="Y8">
        <f t="shared" si="0"/>
        <v>-4179</v>
      </c>
      <c r="Z8">
        <f t="shared" si="0"/>
        <v>5689</v>
      </c>
      <c r="AA8">
        <f t="shared" si="0"/>
        <v>0</v>
      </c>
      <c r="AC8">
        <f t="shared" si="2"/>
        <v>72267</v>
      </c>
      <c r="AD8">
        <f t="shared" si="3"/>
        <v>72232.5</v>
      </c>
    </row>
    <row r="9" spans="1:30" x14ac:dyDescent="0.25">
      <c r="B9" t="s">
        <v>15</v>
      </c>
      <c r="D9">
        <v>67948</v>
      </c>
      <c r="E9">
        <v>72542</v>
      </c>
      <c r="F9">
        <v>69692</v>
      </c>
      <c r="G9">
        <v>71562</v>
      </c>
      <c r="H9">
        <v>71466</v>
      </c>
      <c r="I9">
        <v>71470</v>
      </c>
      <c r="L9">
        <f>SUM(D$2:D9)</f>
        <v>493799</v>
      </c>
      <c r="M9">
        <f>SUM(E$2:E9)</f>
        <v>531123</v>
      </c>
      <c r="N9">
        <f>SUM(F$2:F9)</f>
        <v>517450</v>
      </c>
      <c r="O9">
        <f>SUM(G$2:G9)</f>
        <v>520652</v>
      </c>
      <c r="P9">
        <f>SUM(H$2:H9)</f>
        <v>530424</v>
      </c>
      <c r="Q9">
        <f>SUM(I$2:I9)</f>
        <v>524739</v>
      </c>
      <c r="R9">
        <f t="shared" si="1"/>
        <v>524739</v>
      </c>
      <c r="T9" t="s">
        <v>15</v>
      </c>
      <c r="V9">
        <f t="shared" si="0"/>
        <v>-30940</v>
      </c>
      <c r="W9">
        <f t="shared" si="0"/>
        <v>6384</v>
      </c>
      <c r="X9">
        <f t="shared" si="0"/>
        <v>-7289</v>
      </c>
      <c r="Y9">
        <f t="shared" si="0"/>
        <v>-4087</v>
      </c>
      <c r="Z9">
        <f t="shared" si="0"/>
        <v>5685</v>
      </c>
      <c r="AA9">
        <f t="shared" si="0"/>
        <v>0</v>
      </c>
      <c r="AC9">
        <f t="shared" si="2"/>
        <v>71470</v>
      </c>
      <c r="AD9">
        <f t="shared" si="3"/>
        <v>71468</v>
      </c>
    </row>
    <row r="10" spans="1:30" x14ac:dyDescent="0.25">
      <c r="B10" t="s">
        <v>16</v>
      </c>
      <c r="D10">
        <v>66935</v>
      </c>
      <c r="E10">
        <v>71362</v>
      </c>
      <c r="F10">
        <v>69457</v>
      </c>
      <c r="G10">
        <v>70057</v>
      </c>
      <c r="H10">
        <v>70165</v>
      </c>
      <c r="I10">
        <v>69606</v>
      </c>
      <c r="L10">
        <f>SUM(D$2:D10)</f>
        <v>560734</v>
      </c>
      <c r="M10">
        <f>SUM(E$2:E10)</f>
        <v>602485</v>
      </c>
      <c r="N10">
        <f>SUM(F$2:F10)</f>
        <v>586907</v>
      </c>
      <c r="O10">
        <f>SUM(G$2:G10)</f>
        <v>590709</v>
      </c>
      <c r="P10">
        <f>SUM(H$2:H10)</f>
        <v>600589</v>
      </c>
      <c r="Q10">
        <f>SUM(I$2:I10)</f>
        <v>594345</v>
      </c>
      <c r="R10">
        <f t="shared" si="1"/>
        <v>594345</v>
      </c>
      <c r="T10" t="s">
        <v>16</v>
      </c>
      <c r="V10">
        <f t="shared" si="0"/>
        <v>-33611</v>
      </c>
      <c r="W10">
        <f t="shared" ref="W10:AA13" si="4">M10-$R10</f>
        <v>8140</v>
      </c>
      <c r="X10">
        <f t="shared" si="4"/>
        <v>-7438</v>
      </c>
      <c r="Y10">
        <f t="shared" si="4"/>
        <v>-3636</v>
      </c>
      <c r="Z10">
        <f t="shared" si="4"/>
        <v>6244</v>
      </c>
      <c r="AA10">
        <f t="shared" si="4"/>
        <v>0</v>
      </c>
      <c r="AC10">
        <f t="shared" si="2"/>
        <v>70057</v>
      </c>
      <c r="AD10">
        <f t="shared" si="3"/>
        <v>69831.5</v>
      </c>
    </row>
    <row r="11" spans="1:30" x14ac:dyDescent="0.25">
      <c r="B11" t="s">
        <v>17</v>
      </c>
      <c r="D11">
        <v>63375</v>
      </c>
      <c r="E11">
        <v>68822</v>
      </c>
      <c r="F11">
        <v>66019</v>
      </c>
      <c r="G11">
        <v>66830</v>
      </c>
      <c r="H11">
        <v>67115</v>
      </c>
      <c r="I11">
        <v>66665</v>
      </c>
      <c r="L11">
        <f>SUM(D$2:D11)</f>
        <v>624109</v>
      </c>
      <c r="M11">
        <f>SUM(E$2:E11)</f>
        <v>671307</v>
      </c>
      <c r="N11">
        <f>SUM(F$2:F11)</f>
        <v>652926</v>
      </c>
      <c r="O11">
        <f>SUM(G$2:G11)</f>
        <v>657539</v>
      </c>
      <c r="P11">
        <f>SUM(H$2:H11)</f>
        <v>667704</v>
      </c>
      <c r="Q11">
        <f>SUM(I$2:I11)</f>
        <v>661010</v>
      </c>
      <c r="R11">
        <f t="shared" si="1"/>
        <v>661010</v>
      </c>
      <c r="T11" t="s">
        <v>17</v>
      </c>
      <c r="V11">
        <f t="shared" si="0"/>
        <v>-36901</v>
      </c>
      <c r="W11">
        <f t="shared" si="4"/>
        <v>10297</v>
      </c>
      <c r="X11">
        <f t="shared" si="4"/>
        <v>-8084</v>
      </c>
      <c r="Y11">
        <f t="shared" si="4"/>
        <v>-3471</v>
      </c>
      <c r="Z11">
        <f t="shared" si="4"/>
        <v>6694</v>
      </c>
      <c r="AA11">
        <f t="shared" si="4"/>
        <v>0</v>
      </c>
      <c r="AC11">
        <f t="shared" si="2"/>
        <v>66830</v>
      </c>
      <c r="AD11">
        <f t="shared" si="3"/>
        <v>66747.5</v>
      </c>
    </row>
    <row r="12" spans="1:30" x14ac:dyDescent="0.25">
      <c r="B12" t="s">
        <v>18</v>
      </c>
      <c r="D12">
        <v>57829</v>
      </c>
      <c r="E12">
        <v>62895</v>
      </c>
      <c r="F12">
        <v>59502</v>
      </c>
      <c r="G12">
        <v>60560</v>
      </c>
      <c r="H12">
        <v>60129</v>
      </c>
      <c r="I12">
        <v>62082</v>
      </c>
      <c r="L12">
        <f>SUM(D$2:D12)</f>
        <v>681938</v>
      </c>
      <c r="M12">
        <f>SUM(E$2:E12)</f>
        <v>734202</v>
      </c>
      <c r="N12">
        <f>SUM(F$2:F12)</f>
        <v>712428</v>
      </c>
      <c r="O12">
        <f>SUM(G$2:G12)</f>
        <v>718099</v>
      </c>
      <c r="P12">
        <f>SUM(H$2:H12)</f>
        <v>727833</v>
      </c>
      <c r="Q12">
        <f>SUM(I$2:I12)</f>
        <v>723092</v>
      </c>
      <c r="R12">
        <f t="shared" si="1"/>
        <v>723092</v>
      </c>
      <c r="T12" t="s">
        <v>18</v>
      </c>
      <c r="V12">
        <f t="shared" si="0"/>
        <v>-41154</v>
      </c>
      <c r="W12">
        <f t="shared" si="4"/>
        <v>11110</v>
      </c>
      <c r="X12">
        <f t="shared" si="4"/>
        <v>-10664</v>
      </c>
      <c r="Y12">
        <f t="shared" si="4"/>
        <v>-4993</v>
      </c>
      <c r="Z12">
        <f t="shared" si="4"/>
        <v>4741</v>
      </c>
      <c r="AA12">
        <f t="shared" si="4"/>
        <v>0</v>
      </c>
      <c r="AC12">
        <f t="shared" si="2"/>
        <v>60560</v>
      </c>
      <c r="AD12">
        <f t="shared" si="3"/>
        <v>60344.5</v>
      </c>
    </row>
    <row r="13" spans="1:30" x14ac:dyDescent="0.25">
      <c r="B13" t="s">
        <v>19</v>
      </c>
      <c r="D13">
        <v>56918</v>
      </c>
      <c r="E13">
        <v>61290</v>
      </c>
      <c r="F13">
        <v>60716</v>
      </c>
      <c r="G13">
        <v>59991</v>
      </c>
      <c r="H13">
        <v>59690</v>
      </c>
      <c r="I13">
        <v>61792</v>
      </c>
      <c r="L13">
        <f>SUM(D$2:D13)</f>
        <v>738856</v>
      </c>
      <c r="M13">
        <f>SUM(E$2:E13)</f>
        <v>795492</v>
      </c>
      <c r="N13">
        <f>SUM(F$2:F13)</f>
        <v>773144</v>
      </c>
      <c r="O13">
        <f>SUM(G$2:G13)</f>
        <v>778090</v>
      </c>
      <c r="P13">
        <f>SUM(H$2:H13)</f>
        <v>787523</v>
      </c>
      <c r="Q13">
        <f>SUM(I$2:I13)</f>
        <v>784884</v>
      </c>
      <c r="R13">
        <f t="shared" si="1"/>
        <v>784884</v>
      </c>
      <c r="T13" t="s">
        <v>19</v>
      </c>
      <c r="V13">
        <f t="shared" si="0"/>
        <v>-46028</v>
      </c>
      <c r="W13">
        <f t="shared" si="4"/>
        <v>10608</v>
      </c>
      <c r="X13">
        <f t="shared" si="4"/>
        <v>-11740</v>
      </c>
      <c r="Y13">
        <f t="shared" si="4"/>
        <v>-6794</v>
      </c>
      <c r="Z13">
        <f t="shared" si="4"/>
        <v>2639</v>
      </c>
      <c r="AA13">
        <f t="shared" si="4"/>
        <v>0</v>
      </c>
      <c r="AC13">
        <f t="shared" si="2"/>
        <v>60716</v>
      </c>
      <c r="AD13">
        <f t="shared" si="3"/>
        <v>60353.5</v>
      </c>
    </row>
    <row r="14" spans="1:30" x14ac:dyDescent="0.25">
      <c r="J14" t="s">
        <v>184</v>
      </c>
      <c r="L14">
        <v>103927</v>
      </c>
      <c r="M14">
        <v>94596</v>
      </c>
      <c r="N14">
        <v>99948</v>
      </c>
      <c r="O14">
        <v>100893</v>
      </c>
      <c r="P14">
        <v>100986</v>
      </c>
      <c r="Q14">
        <v>101209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99361</v>
      </c>
      <c r="D17">
        <v>89440</v>
      </c>
      <c r="E17">
        <v>106803</v>
      </c>
      <c r="F17">
        <v>84980</v>
      </c>
      <c r="G17">
        <v>85105</v>
      </c>
      <c r="H17">
        <v>84973</v>
      </c>
      <c r="I17">
        <v>96033</v>
      </c>
      <c r="K17">
        <f>SUM(C$17:C17)</f>
        <v>99361</v>
      </c>
      <c r="L17">
        <f>SUM(D$17:D17)</f>
        <v>89440</v>
      </c>
      <c r="M17">
        <f>SUM(E$17:E17)</f>
        <v>106803</v>
      </c>
      <c r="N17">
        <f>SUM(F$17:F17)</f>
        <v>84980</v>
      </c>
      <c r="O17">
        <f>SUM(G$17:G17)</f>
        <v>85105</v>
      </c>
      <c r="P17">
        <f>SUM(H$17:H17)</f>
        <v>84973</v>
      </c>
      <c r="Q17">
        <f>SUM(I$17:I17)</f>
        <v>96033</v>
      </c>
      <c r="R17">
        <f t="shared" ref="R17:R28" si="5">MEDIAN(M17:Q17)</f>
        <v>85105</v>
      </c>
      <c r="T17" t="s">
        <v>8</v>
      </c>
      <c r="U17">
        <f t="shared" ref="U17:V28" si="6">K17-$R17</f>
        <v>14256</v>
      </c>
      <c r="V17">
        <f t="shared" si="6"/>
        <v>4335</v>
      </c>
      <c r="W17">
        <f t="shared" ref="W17:W26" si="7">M17-$R17</f>
        <v>21698</v>
      </c>
      <c r="X17">
        <f t="shared" ref="X17:X26" si="8">N17-$R17</f>
        <v>-125</v>
      </c>
      <c r="Y17">
        <f t="shared" ref="Y17:Y26" si="9">O17-$R17</f>
        <v>0</v>
      </c>
      <c r="Z17">
        <f t="shared" ref="Z17:Z26" si="10">P17-$R17</f>
        <v>-132</v>
      </c>
      <c r="AA17">
        <f t="shared" ref="AA17:AA26" si="11">Q17-$R17</f>
        <v>10928</v>
      </c>
    </row>
    <row r="18" spans="2:27" x14ac:dyDescent="0.25">
      <c r="B18" t="s">
        <v>9</v>
      </c>
      <c r="C18">
        <v>82910</v>
      </c>
      <c r="D18">
        <v>82809</v>
      </c>
      <c r="E18">
        <v>82191</v>
      </c>
      <c r="F18">
        <v>80030</v>
      </c>
      <c r="G18">
        <v>81009</v>
      </c>
      <c r="H18">
        <v>85799</v>
      </c>
      <c r="I18">
        <v>90649</v>
      </c>
      <c r="K18">
        <f>SUM(C$17:C18)</f>
        <v>182271</v>
      </c>
      <c r="L18">
        <f>SUM(D$17:D18)</f>
        <v>172249</v>
      </c>
      <c r="M18">
        <f>SUM(E$17:E18)</f>
        <v>188994</v>
      </c>
      <c r="N18">
        <f>SUM(F$17:F18)</f>
        <v>165010</v>
      </c>
      <c r="O18">
        <f>SUM(G$17:G18)</f>
        <v>166114</v>
      </c>
      <c r="P18">
        <f>SUM(H$17:H18)</f>
        <v>170772</v>
      </c>
      <c r="Q18">
        <f>SUM(I$17:I18)</f>
        <v>186682</v>
      </c>
      <c r="R18">
        <f t="shared" si="5"/>
        <v>170772</v>
      </c>
      <c r="T18" t="s">
        <v>9</v>
      </c>
      <c r="U18">
        <f t="shared" si="6"/>
        <v>11499</v>
      </c>
      <c r="V18">
        <f t="shared" si="6"/>
        <v>1477</v>
      </c>
      <c r="W18">
        <f t="shared" si="7"/>
        <v>18222</v>
      </c>
      <c r="X18">
        <f t="shared" si="8"/>
        <v>-5762</v>
      </c>
      <c r="Y18">
        <f t="shared" si="9"/>
        <v>-4658</v>
      </c>
      <c r="Z18">
        <f t="shared" si="10"/>
        <v>0</v>
      </c>
      <c r="AA18">
        <f t="shared" si="11"/>
        <v>15910</v>
      </c>
    </row>
    <row r="19" spans="2:27" x14ac:dyDescent="0.25">
      <c r="B19" t="s">
        <v>10</v>
      </c>
      <c r="C19">
        <v>94359</v>
      </c>
      <c r="D19">
        <v>93754</v>
      </c>
      <c r="E19">
        <v>81901</v>
      </c>
      <c r="F19">
        <v>87396</v>
      </c>
      <c r="G19">
        <v>86739</v>
      </c>
      <c r="H19">
        <v>107104</v>
      </c>
      <c r="I19">
        <v>82934</v>
      </c>
      <c r="K19">
        <f>SUM(C$17:C19)</f>
        <v>276630</v>
      </c>
      <c r="L19">
        <f>SUM(D$17:D19)</f>
        <v>266003</v>
      </c>
      <c r="M19">
        <f>SUM(E$17:E19)</f>
        <v>270895</v>
      </c>
      <c r="N19">
        <f>SUM(F$17:F19)</f>
        <v>252406</v>
      </c>
      <c r="O19">
        <f>SUM(G$17:G19)</f>
        <v>252853</v>
      </c>
      <c r="P19">
        <f>SUM(H$17:H19)</f>
        <v>277876</v>
      </c>
      <c r="Q19">
        <f>SUM(I$17:I19)</f>
        <v>269616</v>
      </c>
      <c r="R19">
        <f t="shared" si="5"/>
        <v>269616</v>
      </c>
      <c r="T19" t="s">
        <v>10</v>
      </c>
      <c r="U19">
        <f t="shared" si="6"/>
        <v>7014</v>
      </c>
      <c r="V19">
        <f t="shared" si="6"/>
        <v>-3613</v>
      </c>
      <c r="W19">
        <f t="shared" si="7"/>
        <v>1279</v>
      </c>
      <c r="X19">
        <f t="shared" si="8"/>
        <v>-17210</v>
      </c>
      <c r="Y19">
        <f t="shared" si="9"/>
        <v>-16763</v>
      </c>
      <c r="Z19">
        <f t="shared" si="10"/>
        <v>8260</v>
      </c>
      <c r="AA19">
        <f t="shared" si="11"/>
        <v>0</v>
      </c>
    </row>
    <row r="20" spans="2:27" x14ac:dyDescent="0.25">
      <c r="B20" t="s">
        <v>11</v>
      </c>
      <c r="C20">
        <v>83693</v>
      </c>
      <c r="D20">
        <v>86222</v>
      </c>
      <c r="E20">
        <v>81877</v>
      </c>
      <c r="F20">
        <v>83830</v>
      </c>
      <c r="G20">
        <v>77410</v>
      </c>
      <c r="H20">
        <v>79539</v>
      </c>
      <c r="I20">
        <v>73204</v>
      </c>
      <c r="K20">
        <f>SUM(C$17:C20)</f>
        <v>360323</v>
      </c>
      <c r="L20">
        <f>SUM(D$17:D20)</f>
        <v>352225</v>
      </c>
      <c r="M20">
        <f>SUM(E$17:E20)</f>
        <v>352772</v>
      </c>
      <c r="N20">
        <f>SUM(F$17:F20)</f>
        <v>336236</v>
      </c>
      <c r="O20">
        <f>SUM(G$17:G20)</f>
        <v>330263</v>
      </c>
      <c r="P20">
        <f>SUM(H$17:H20)</f>
        <v>357415</v>
      </c>
      <c r="Q20">
        <f>SUM(I$17:I20)</f>
        <v>342820</v>
      </c>
      <c r="R20">
        <f t="shared" si="5"/>
        <v>342820</v>
      </c>
      <c r="T20" t="s">
        <v>11</v>
      </c>
      <c r="U20">
        <f t="shared" si="6"/>
        <v>17503</v>
      </c>
      <c r="V20">
        <f t="shared" si="6"/>
        <v>9405</v>
      </c>
      <c r="W20">
        <f t="shared" si="7"/>
        <v>9952</v>
      </c>
      <c r="X20">
        <f t="shared" si="8"/>
        <v>-6584</v>
      </c>
      <c r="Y20">
        <f t="shared" si="9"/>
        <v>-12557</v>
      </c>
      <c r="Z20">
        <f t="shared" si="10"/>
        <v>14595</v>
      </c>
      <c r="AA20">
        <f t="shared" si="11"/>
        <v>0</v>
      </c>
    </row>
    <row r="21" spans="2:27" x14ac:dyDescent="0.25">
      <c r="B21" t="s">
        <v>12</v>
      </c>
      <c r="C21">
        <v>81114</v>
      </c>
      <c r="D21">
        <v>81815</v>
      </c>
      <c r="E21">
        <v>80876</v>
      </c>
      <c r="F21">
        <v>75835</v>
      </c>
      <c r="G21">
        <v>75669</v>
      </c>
      <c r="H21">
        <v>74648</v>
      </c>
      <c r="I21">
        <v>75683</v>
      </c>
      <c r="K21">
        <f>SUM(C$17:C21)</f>
        <v>441437</v>
      </c>
      <c r="L21">
        <f>SUM(D$17:D21)</f>
        <v>434040</v>
      </c>
      <c r="M21">
        <f>SUM(E$17:E21)</f>
        <v>433648</v>
      </c>
      <c r="N21">
        <f>SUM(F$17:F21)</f>
        <v>412071</v>
      </c>
      <c r="O21">
        <f>SUM(G$17:G21)</f>
        <v>405932</v>
      </c>
      <c r="P21">
        <f>SUM(H$17:H21)</f>
        <v>432063</v>
      </c>
      <c r="Q21">
        <f>SUM(I$17:I21)</f>
        <v>418503</v>
      </c>
      <c r="R21">
        <f t="shared" si="5"/>
        <v>418503</v>
      </c>
      <c r="T21" t="s">
        <v>12</v>
      </c>
      <c r="U21">
        <f t="shared" si="6"/>
        <v>22934</v>
      </c>
      <c r="V21">
        <f t="shared" si="6"/>
        <v>15537</v>
      </c>
      <c r="W21">
        <f t="shared" si="7"/>
        <v>15145</v>
      </c>
      <c r="X21">
        <f t="shared" si="8"/>
        <v>-6432</v>
      </c>
      <c r="Y21">
        <f t="shared" si="9"/>
        <v>-12571</v>
      </c>
      <c r="Z21">
        <f t="shared" si="10"/>
        <v>13560</v>
      </c>
      <c r="AA21">
        <f t="shared" si="11"/>
        <v>0</v>
      </c>
    </row>
    <row r="22" spans="2:27" x14ac:dyDescent="0.25">
      <c r="B22" t="s">
        <v>13</v>
      </c>
      <c r="D22">
        <v>79468</v>
      </c>
      <c r="E22">
        <v>76836</v>
      </c>
      <c r="F22">
        <v>72159</v>
      </c>
      <c r="G22">
        <v>73483</v>
      </c>
      <c r="H22">
        <v>69328</v>
      </c>
      <c r="I22">
        <v>69644</v>
      </c>
      <c r="L22">
        <f>SUM(D$17:D22)</f>
        <v>513508</v>
      </c>
      <c r="M22">
        <f>SUM(E$17:E22)</f>
        <v>510484</v>
      </c>
      <c r="N22">
        <f>SUM(F$17:F22)</f>
        <v>484230</v>
      </c>
      <c r="O22">
        <f>SUM(G$17:G22)</f>
        <v>479415</v>
      </c>
      <c r="P22">
        <f>SUM(H$17:H22)</f>
        <v>501391</v>
      </c>
      <c r="Q22">
        <f>SUM(I$17:I22)</f>
        <v>488147</v>
      </c>
      <c r="R22">
        <f t="shared" si="5"/>
        <v>488147</v>
      </c>
      <c r="T22" t="s">
        <v>13</v>
      </c>
      <c r="V22">
        <f t="shared" si="6"/>
        <v>25361</v>
      </c>
      <c r="W22">
        <f t="shared" si="7"/>
        <v>22337</v>
      </c>
      <c r="X22">
        <f t="shared" si="8"/>
        <v>-3917</v>
      </c>
      <c r="Y22">
        <f t="shared" si="9"/>
        <v>-8732</v>
      </c>
      <c r="Z22">
        <f t="shared" si="10"/>
        <v>13244</v>
      </c>
      <c r="AA22">
        <f t="shared" si="11"/>
        <v>0</v>
      </c>
    </row>
    <row r="23" spans="2:27" x14ac:dyDescent="0.25">
      <c r="B23" t="s">
        <v>14</v>
      </c>
      <c r="D23">
        <v>85968</v>
      </c>
      <c r="E23">
        <v>76704</v>
      </c>
      <c r="F23">
        <v>73795</v>
      </c>
      <c r="G23">
        <v>76926</v>
      </c>
      <c r="H23">
        <v>75605</v>
      </c>
      <c r="I23">
        <v>71411</v>
      </c>
      <c r="L23">
        <f>SUM(D$17:D23)</f>
        <v>599476</v>
      </c>
      <c r="M23">
        <f>SUM(E$17:E23)</f>
        <v>587188</v>
      </c>
      <c r="N23">
        <f>SUM(F$17:F23)</f>
        <v>558025</v>
      </c>
      <c r="O23">
        <f>SUM(G$17:G23)</f>
        <v>556341</v>
      </c>
      <c r="P23">
        <f>SUM(H$17:H23)</f>
        <v>576996</v>
      </c>
      <c r="Q23">
        <f>SUM(I$17:I23)</f>
        <v>559558</v>
      </c>
      <c r="R23">
        <f t="shared" si="5"/>
        <v>559558</v>
      </c>
      <c r="T23" t="s">
        <v>14</v>
      </c>
      <c r="V23">
        <f t="shared" si="6"/>
        <v>39918</v>
      </c>
      <c r="W23">
        <f t="shared" si="7"/>
        <v>27630</v>
      </c>
      <c r="X23">
        <f t="shared" si="8"/>
        <v>-1533</v>
      </c>
      <c r="Y23">
        <f t="shared" si="9"/>
        <v>-3217</v>
      </c>
      <c r="Z23">
        <f t="shared" si="10"/>
        <v>17438</v>
      </c>
      <c r="AA23">
        <f t="shared" si="11"/>
        <v>0</v>
      </c>
    </row>
    <row r="24" spans="2:27" x14ac:dyDescent="0.25">
      <c r="B24" t="s">
        <v>15</v>
      </c>
      <c r="D24">
        <v>86507</v>
      </c>
      <c r="E24">
        <v>76402</v>
      </c>
      <c r="F24">
        <v>78742</v>
      </c>
      <c r="G24">
        <v>73444</v>
      </c>
      <c r="H24">
        <v>78370</v>
      </c>
      <c r="I24">
        <v>71488</v>
      </c>
      <c r="L24">
        <f>SUM(D$17:D24)</f>
        <v>685983</v>
      </c>
      <c r="M24">
        <f>SUM(E$17:E24)</f>
        <v>663590</v>
      </c>
      <c r="N24">
        <f>SUM(F$17:F24)</f>
        <v>636767</v>
      </c>
      <c r="O24">
        <f>SUM(G$17:G24)</f>
        <v>629785</v>
      </c>
      <c r="P24">
        <f>SUM(H$17:H24)</f>
        <v>655366</v>
      </c>
      <c r="Q24">
        <f>SUM(I$17:I24)</f>
        <v>631046</v>
      </c>
      <c r="R24">
        <f t="shared" si="5"/>
        <v>636767</v>
      </c>
      <c r="T24" t="s">
        <v>15</v>
      </c>
      <c r="V24">
        <f t="shared" si="6"/>
        <v>49216</v>
      </c>
      <c r="W24">
        <f t="shared" si="7"/>
        <v>26823</v>
      </c>
      <c r="X24">
        <f t="shared" si="8"/>
        <v>0</v>
      </c>
      <c r="Y24">
        <f t="shared" si="9"/>
        <v>-6982</v>
      </c>
      <c r="Z24">
        <f t="shared" si="10"/>
        <v>18599</v>
      </c>
      <c r="AA24">
        <f t="shared" si="11"/>
        <v>-5721</v>
      </c>
    </row>
    <row r="25" spans="2:27" x14ac:dyDescent="0.25">
      <c r="B25" t="s">
        <v>16</v>
      </c>
      <c r="D25">
        <v>80850</v>
      </c>
      <c r="E25">
        <v>77931</v>
      </c>
      <c r="F25">
        <v>74243</v>
      </c>
      <c r="G25">
        <v>71022</v>
      </c>
      <c r="H25">
        <v>69708</v>
      </c>
      <c r="I25">
        <v>69391</v>
      </c>
      <c r="L25">
        <f>SUM(D$17:D25)</f>
        <v>766833</v>
      </c>
      <c r="M25">
        <f>SUM(E$17:E25)</f>
        <v>741521</v>
      </c>
      <c r="N25">
        <f>SUM(F$17:F25)</f>
        <v>711010</v>
      </c>
      <c r="O25">
        <f>SUM(G$17:G25)</f>
        <v>700807</v>
      </c>
      <c r="P25">
        <f>SUM(H$17:H25)</f>
        <v>725074</v>
      </c>
      <c r="Q25">
        <f>SUM(I$17:I25)</f>
        <v>700437</v>
      </c>
      <c r="R25">
        <f t="shared" si="5"/>
        <v>711010</v>
      </c>
      <c r="T25" t="s">
        <v>16</v>
      </c>
      <c r="V25">
        <f t="shared" si="6"/>
        <v>55823</v>
      </c>
      <c r="W25">
        <f t="shared" si="7"/>
        <v>30511</v>
      </c>
      <c r="X25">
        <f t="shared" si="8"/>
        <v>0</v>
      </c>
      <c r="Y25">
        <f t="shared" si="9"/>
        <v>-10203</v>
      </c>
      <c r="Z25">
        <f t="shared" si="10"/>
        <v>14064</v>
      </c>
      <c r="AA25">
        <f t="shared" si="11"/>
        <v>-10573</v>
      </c>
    </row>
    <row r="26" spans="2:27" x14ac:dyDescent="0.25">
      <c r="B26" t="s">
        <v>17</v>
      </c>
      <c r="D26">
        <v>94237</v>
      </c>
      <c r="E26">
        <v>85080</v>
      </c>
      <c r="F26">
        <v>79781</v>
      </c>
      <c r="G26">
        <v>77006</v>
      </c>
      <c r="H26">
        <v>74039</v>
      </c>
      <c r="I26">
        <v>75229</v>
      </c>
      <c r="L26">
        <f>SUM(D$17:D26)</f>
        <v>861070</v>
      </c>
      <c r="M26">
        <f>SUM(E$17:E26)</f>
        <v>826601</v>
      </c>
      <c r="N26">
        <f>SUM(F$17:F26)</f>
        <v>790791</v>
      </c>
      <c r="O26">
        <f>SUM(G$17:G26)</f>
        <v>777813</v>
      </c>
      <c r="P26">
        <f>SUM(H$17:H26)</f>
        <v>799113</v>
      </c>
      <c r="Q26">
        <f>SUM(I$17:I26)</f>
        <v>775666</v>
      </c>
      <c r="R26">
        <f t="shared" si="5"/>
        <v>790791</v>
      </c>
      <c r="T26" t="s">
        <v>17</v>
      </c>
      <c r="V26">
        <f t="shared" si="6"/>
        <v>70279</v>
      </c>
      <c r="W26">
        <f t="shared" si="7"/>
        <v>35810</v>
      </c>
      <c r="X26">
        <f t="shared" si="8"/>
        <v>0</v>
      </c>
      <c r="Y26">
        <f t="shared" si="9"/>
        <v>-12978</v>
      </c>
      <c r="Z26">
        <f t="shared" si="10"/>
        <v>8322</v>
      </c>
      <c r="AA26">
        <f t="shared" si="11"/>
        <v>-15125</v>
      </c>
    </row>
    <row r="27" spans="2:27" x14ac:dyDescent="0.25">
      <c r="B27" t="s">
        <v>18</v>
      </c>
      <c r="D27">
        <v>88674</v>
      </c>
      <c r="E27">
        <v>93915</v>
      </c>
      <c r="F27">
        <v>85989</v>
      </c>
      <c r="G27">
        <v>78378</v>
      </c>
      <c r="H27">
        <v>74762</v>
      </c>
      <c r="I27">
        <v>74987</v>
      </c>
      <c r="L27">
        <f>SUM(D$17:D27)</f>
        <v>949744</v>
      </c>
      <c r="M27">
        <f>SUM(E$17:E27)</f>
        <v>920516</v>
      </c>
      <c r="N27">
        <f>SUM(F$17:F27)</f>
        <v>876780</v>
      </c>
      <c r="O27">
        <f>SUM(G$17:G27)</f>
        <v>856191</v>
      </c>
      <c r="P27">
        <f>SUM(H$17:H27)</f>
        <v>873875</v>
      </c>
      <c r="Q27">
        <f>SUM(I$17:I27)</f>
        <v>850653</v>
      </c>
      <c r="R27">
        <f t="shared" si="5"/>
        <v>873875</v>
      </c>
      <c r="T27" t="s">
        <v>18</v>
      </c>
      <c r="V27">
        <f t="shared" si="6"/>
        <v>75869</v>
      </c>
      <c r="W27">
        <f t="shared" ref="W27:AA28" si="12">M27-$R27</f>
        <v>46641</v>
      </c>
      <c r="X27">
        <f t="shared" si="12"/>
        <v>2905</v>
      </c>
      <c r="Y27">
        <f t="shared" si="12"/>
        <v>-17684</v>
      </c>
      <c r="Z27">
        <f t="shared" si="12"/>
        <v>0</v>
      </c>
      <c r="AA27">
        <f t="shared" si="12"/>
        <v>-23222</v>
      </c>
    </row>
    <row r="28" spans="2:27" x14ac:dyDescent="0.25">
      <c r="B28" t="s">
        <v>19</v>
      </c>
      <c r="D28">
        <v>114340</v>
      </c>
      <c r="E28">
        <v>103171</v>
      </c>
      <c r="F28">
        <v>108792</v>
      </c>
      <c r="G28">
        <v>83329</v>
      </c>
      <c r="H28">
        <v>80999</v>
      </c>
      <c r="I28">
        <v>81610</v>
      </c>
      <c r="L28">
        <f>SUM(D$17:D28)</f>
        <v>1064084</v>
      </c>
      <c r="M28">
        <f>SUM(E$17:E28)</f>
        <v>1023687</v>
      </c>
      <c r="N28">
        <f>SUM(F$17:F28)</f>
        <v>985572</v>
      </c>
      <c r="O28">
        <f>SUM(G$17:G28)</f>
        <v>939520</v>
      </c>
      <c r="P28">
        <f>SUM(H$17:H28)</f>
        <v>954874</v>
      </c>
      <c r="Q28">
        <f>SUM(I$17:I28)</f>
        <v>932263</v>
      </c>
      <c r="R28">
        <f t="shared" si="5"/>
        <v>954874</v>
      </c>
      <c r="T28" t="s">
        <v>19</v>
      </c>
      <c r="V28">
        <f t="shared" si="6"/>
        <v>109210</v>
      </c>
      <c r="W28">
        <f t="shared" si="12"/>
        <v>68813</v>
      </c>
      <c r="X28">
        <f t="shared" si="12"/>
        <v>30698</v>
      </c>
      <c r="Y28">
        <f t="shared" si="12"/>
        <v>-15354</v>
      </c>
      <c r="Z28">
        <f t="shared" si="12"/>
        <v>0</v>
      </c>
      <c r="AA28">
        <f t="shared" si="12"/>
        <v>-22611</v>
      </c>
    </row>
    <row r="31" spans="2:27" x14ac:dyDescent="0.25">
      <c r="B31" s="3" t="s">
        <v>64</v>
      </c>
      <c r="C31" s="3"/>
    </row>
    <row r="32" spans="2:27" x14ac:dyDescent="0.25">
      <c r="B32" s="3" t="s">
        <v>65</v>
      </c>
      <c r="C32" s="3"/>
    </row>
    <row r="33" spans="2:27" x14ac:dyDescent="0.25">
      <c r="B33" s="3" t="s">
        <v>187</v>
      </c>
      <c r="C33" s="3"/>
    </row>
    <row r="35" spans="2:27" x14ac:dyDescent="0.25">
      <c r="B35" t="s">
        <v>186</v>
      </c>
      <c r="C35" t="s">
        <v>127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K35" t="s">
        <v>127</v>
      </c>
      <c r="L35" t="s">
        <v>0</v>
      </c>
      <c r="M35" t="s">
        <v>1</v>
      </c>
      <c r="N35" t="s">
        <v>2</v>
      </c>
      <c r="O35" t="s">
        <v>3</v>
      </c>
      <c r="P35" t="s">
        <v>4</v>
      </c>
      <c r="Q35" t="s">
        <v>5</v>
      </c>
      <c r="R35" t="s">
        <v>7</v>
      </c>
      <c r="T35" t="s">
        <v>6</v>
      </c>
      <c r="U35" t="s">
        <v>127</v>
      </c>
      <c r="V35" t="s">
        <v>0</v>
      </c>
      <c r="W35" t="s">
        <v>1</v>
      </c>
      <c r="X35" t="s">
        <v>2</v>
      </c>
      <c r="Y35" t="s">
        <v>3</v>
      </c>
      <c r="Z35" t="s">
        <v>4</v>
      </c>
      <c r="AA35" t="s">
        <v>5</v>
      </c>
    </row>
    <row r="36" spans="2:27" x14ac:dyDescent="0.25">
      <c r="B36" t="s">
        <v>8</v>
      </c>
      <c r="D36">
        <v>8602</v>
      </c>
      <c r="E36">
        <v>9057</v>
      </c>
      <c r="F36">
        <v>10952</v>
      </c>
      <c r="G36">
        <v>10776</v>
      </c>
      <c r="H36">
        <v>12090</v>
      </c>
      <c r="I36">
        <v>9589</v>
      </c>
      <c r="L36">
        <f>SUM(D$36:D36)</f>
        <v>8602</v>
      </c>
      <c r="M36">
        <f>SUM(E$36:E36)</f>
        <v>9057</v>
      </c>
      <c r="N36">
        <f>SUM(F$36:F36)</f>
        <v>10952</v>
      </c>
      <c r="O36">
        <f>SUM(G$36:G36)</f>
        <v>10776</v>
      </c>
      <c r="P36">
        <f>SUM(H$36:H36)</f>
        <v>12090</v>
      </c>
      <c r="Q36">
        <f>SUM(I$36:I36)</f>
        <v>9589</v>
      </c>
      <c r="R36">
        <f t="shared" ref="R36:R47" si="13">MEDIAN(M36:Q36)</f>
        <v>10776</v>
      </c>
      <c r="T36" t="s">
        <v>8</v>
      </c>
      <c r="V36">
        <f t="shared" ref="V36:V46" si="14">L36-$R36</f>
        <v>-2174</v>
      </c>
      <c r="W36">
        <f t="shared" ref="W36:W47" si="15">M36-$R36</f>
        <v>-1719</v>
      </c>
      <c r="X36">
        <f t="shared" ref="X36:X47" si="16">N36-$R36</f>
        <v>176</v>
      </c>
      <c r="Y36">
        <f t="shared" ref="Y36:Y47" si="17">O36-$R36</f>
        <v>0</v>
      </c>
      <c r="Z36">
        <f t="shared" ref="Z36:Z47" si="18">P36-$R36</f>
        <v>1314</v>
      </c>
      <c r="AA36">
        <f t="shared" ref="AA36:AA47" si="19">Q36-$R36</f>
        <v>-1187</v>
      </c>
    </row>
    <row r="37" spans="2:27" x14ac:dyDescent="0.25">
      <c r="B37" t="s">
        <v>9</v>
      </c>
      <c r="D37">
        <v>22424</v>
      </c>
      <c r="E37">
        <v>12210</v>
      </c>
      <c r="F37">
        <v>21483</v>
      </c>
      <c r="G37">
        <v>14260</v>
      </c>
      <c r="H37">
        <v>14528</v>
      </c>
      <c r="I37">
        <v>12557</v>
      </c>
      <c r="L37">
        <f>SUM(D$36:D37)</f>
        <v>31026</v>
      </c>
      <c r="M37">
        <f>SUM(E$36:E37)</f>
        <v>21267</v>
      </c>
      <c r="N37">
        <f>SUM(F$36:F37)</f>
        <v>32435</v>
      </c>
      <c r="O37">
        <f>SUM(G$36:G37)</f>
        <v>25036</v>
      </c>
      <c r="P37">
        <f>SUM(H$36:H37)</f>
        <v>26618</v>
      </c>
      <c r="Q37">
        <f>SUM(I$36:I37)</f>
        <v>22146</v>
      </c>
      <c r="R37">
        <f t="shared" si="13"/>
        <v>25036</v>
      </c>
      <c r="T37" t="s">
        <v>9</v>
      </c>
      <c r="V37">
        <f t="shared" si="14"/>
        <v>5990</v>
      </c>
      <c r="W37">
        <f t="shared" si="15"/>
        <v>-3769</v>
      </c>
      <c r="X37">
        <f t="shared" si="16"/>
        <v>7399</v>
      </c>
      <c r="Y37">
        <f t="shared" si="17"/>
        <v>0</v>
      </c>
      <c r="Z37">
        <f t="shared" si="18"/>
        <v>1582</v>
      </c>
      <c r="AA37">
        <f t="shared" si="19"/>
        <v>-2890</v>
      </c>
    </row>
    <row r="38" spans="2:27" x14ac:dyDescent="0.25">
      <c r="B38" t="s">
        <v>10</v>
      </c>
      <c r="D38">
        <v>16655</v>
      </c>
      <c r="E38">
        <v>16679</v>
      </c>
      <c r="F38">
        <v>17905</v>
      </c>
      <c r="G38">
        <v>20307</v>
      </c>
      <c r="H38">
        <v>21678</v>
      </c>
      <c r="I38">
        <v>19852</v>
      </c>
      <c r="L38">
        <f>SUM(D$36:D38)</f>
        <v>47681</v>
      </c>
      <c r="M38">
        <f>SUM(E$36:E38)</f>
        <v>37946</v>
      </c>
      <c r="N38">
        <f>SUM(F$36:F38)</f>
        <v>50340</v>
      </c>
      <c r="O38">
        <f>SUM(G$36:G38)</f>
        <v>45343</v>
      </c>
      <c r="P38">
        <f>SUM(H$36:H38)</f>
        <v>48296</v>
      </c>
      <c r="Q38">
        <f>SUM(I$36:I38)</f>
        <v>41998</v>
      </c>
      <c r="R38">
        <f t="shared" si="13"/>
        <v>45343</v>
      </c>
      <c r="T38" t="s">
        <v>10</v>
      </c>
      <c r="V38">
        <f t="shared" si="14"/>
        <v>2338</v>
      </c>
      <c r="W38">
        <f t="shared" si="15"/>
        <v>-7397</v>
      </c>
      <c r="X38">
        <f t="shared" si="16"/>
        <v>4997</v>
      </c>
      <c r="Y38">
        <f t="shared" si="17"/>
        <v>0</v>
      </c>
      <c r="Z38">
        <f t="shared" si="18"/>
        <v>2953</v>
      </c>
      <c r="AA38">
        <f t="shared" si="19"/>
        <v>-3345</v>
      </c>
    </row>
    <row r="39" spans="2:27" x14ac:dyDescent="0.25">
      <c r="B39" t="s">
        <v>11</v>
      </c>
      <c r="D39">
        <v>27277</v>
      </c>
      <c r="E39">
        <v>21943</v>
      </c>
      <c r="F39">
        <v>17058</v>
      </c>
      <c r="G39">
        <v>27262</v>
      </c>
      <c r="H39">
        <v>27928</v>
      </c>
      <c r="I39">
        <v>25005</v>
      </c>
      <c r="L39">
        <f>SUM(D$36:D39)</f>
        <v>74958</v>
      </c>
      <c r="M39">
        <f>SUM(E$36:E39)</f>
        <v>59889</v>
      </c>
      <c r="N39">
        <f>SUM(F$36:F39)</f>
        <v>67398</v>
      </c>
      <c r="O39">
        <f>SUM(G$36:G39)</f>
        <v>72605</v>
      </c>
      <c r="P39">
        <f>SUM(H$36:H39)</f>
        <v>76224</v>
      </c>
      <c r="Q39">
        <f>SUM(I$36:I39)</f>
        <v>67003</v>
      </c>
      <c r="R39">
        <f t="shared" si="13"/>
        <v>67398</v>
      </c>
      <c r="T39" t="s">
        <v>11</v>
      </c>
      <c r="V39">
        <f t="shared" si="14"/>
        <v>7560</v>
      </c>
      <c r="W39">
        <f t="shared" si="15"/>
        <v>-7509</v>
      </c>
      <c r="X39">
        <f t="shared" si="16"/>
        <v>0</v>
      </c>
      <c r="Y39">
        <f t="shared" si="17"/>
        <v>5207</v>
      </c>
      <c r="Z39">
        <f t="shared" si="18"/>
        <v>8826</v>
      </c>
      <c r="AA39">
        <f t="shared" si="19"/>
        <v>-395</v>
      </c>
    </row>
    <row r="40" spans="2:27" x14ac:dyDescent="0.25">
      <c r="B40" t="s">
        <v>12</v>
      </c>
      <c r="D40">
        <v>41365</v>
      </c>
      <c r="E40">
        <v>35407</v>
      </c>
      <c r="F40">
        <v>33182</v>
      </c>
      <c r="G40">
        <v>48400</v>
      </c>
      <c r="H40">
        <v>47722</v>
      </c>
      <c r="I40">
        <v>42678</v>
      </c>
      <c r="L40">
        <f>SUM(D$36:D40)</f>
        <v>116323</v>
      </c>
      <c r="M40">
        <f>SUM(E$36:E40)</f>
        <v>95296</v>
      </c>
      <c r="N40">
        <f>SUM(F$36:F40)</f>
        <v>100580</v>
      </c>
      <c r="O40">
        <f>SUM(G$36:G40)</f>
        <v>121005</v>
      </c>
      <c r="P40">
        <f>SUM(H$36:H40)</f>
        <v>123946</v>
      </c>
      <c r="Q40">
        <f>SUM(I$36:I40)</f>
        <v>109681</v>
      </c>
      <c r="R40">
        <f t="shared" si="13"/>
        <v>109681</v>
      </c>
      <c r="T40" t="s">
        <v>12</v>
      </c>
      <c r="V40">
        <f t="shared" si="14"/>
        <v>6642</v>
      </c>
      <c r="W40">
        <f t="shared" si="15"/>
        <v>-14385</v>
      </c>
      <c r="X40">
        <f t="shared" si="16"/>
        <v>-9101</v>
      </c>
      <c r="Y40">
        <f t="shared" si="17"/>
        <v>11324</v>
      </c>
      <c r="Z40">
        <f t="shared" si="18"/>
        <v>14265</v>
      </c>
      <c r="AA40">
        <f t="shared" si="19"/>
        <v>0</v>
      </c>
    </row>
    <row r="41" spans="2:27" x14ac:dyDescent="0.25">
      <c r="B41" t="s">
        <v>13</v>
      </c>
      <c r="D41">
        <v>45084</v>
      </c>
      <c r="E41">
        <v>38235</v>
      </c>
      <c r="F41">
        <v>39824</v>
      </c>
      <c r="G41">
        <v>48089</v>
      </c>
      <c r="H41">
        <v>51941</v>
      </c>
      <c r="I41">
        <v>47592</v>
      </c>
      <c r="L41">
        <f>SUM(D$36:D41)</f>
        <v>161407</v>
      </c>
      <c r="M41">
        <f>SUM(E$36:E41)</f>
        <v>133531</v>
      </c>
      <c r="N41">
        <f>SUM(F$36:F41)</f>
        <v>140404</v>
      </c>
      <c r="O41">
        <f>SUM(G$36:G41)</f>
        <v>169094</v>
      </c>
      <c r="P41">
        <f>SUM(H$36:H41)</f>
        <v>175887</v>
      </c>
      <c r="Q41">
        <f>SUM(I$36:I41)</f>
        <v>157273</v>
      </c>
      <c r="R41">
        <f t="shared" si="13"/>
        <v>157273</v>
      </c>
      <c r="T41" t="s">
        <v>13</v>
      </c>
      <c r="V41">
        <f t="shared" si="14"/>
        <v>4134</v>
      </c>
      <c r="W41">
        <f t="shared" si="15"/>
        <v>-23742</v>
      </c>
      <c r="X41">
        <f t="shared" si="16"/>
        <v>-16869</v>
      </c>
      <c r="Y41">
        <f t="shared" si="17"/>
        <v>11821</v>
      </c>
      <c r="Z41">
        <f t="shared" si="18"/>
        <v>18614</v>
      </c>
      <c r="AA41">
        <f t="shared" si="19"/>
        <v>0</v>
      </c>
    </row>
    <row r="42" spans="2:27" x14ac:dyDescent="0.25">
      <c r="B42" t="s">
        <v>14</v>
      </c>
      <c r="D42">
        <v>50951</v>
      </c>
      <c r="E42">
        <v>48518</v>
      </c>
      <c r="F42">
        <v>43637</v>
      </c>
      <c r="G42">
        <v>45734</v>
      </c>
      <c r="H42">
        <v>47809</v>
      </c>
      <c r="I42">
        <v>58887</v>
      </c>
      <c r="L42">
        <f>SUM(D$36:D42)</f>
        <v>212358</v>
      </c>
      <c r="M42">
        <f>SUM(E$36:E42)</f>
        <v>182049</v>
      </c>
      <c r="N42">
        <f>SUM(F$36:F42)</f>
        <v>184041</v>
      </c>
      <c r="O42">
        <f>SUM(G$36:G42)</f>
        <v>214828</v>
      </c>
      <c r="P42">
        <f>SUM(H$36:H42)</f>
        <v>223696</v>
      </c>
      <c r="Q42">
        <f>SUM(I$36:I42)</f>
        <v>216160</v>
      </c>
      <c r="R42">
        <f t="shared" si="13"/>
        <v>214828</v>
      </c>
      <c r="T42" t="s">
        <v>14</v>
      </c>
      <c r="V42">
        <f t="shared" si="14"/>
        <v>-2470</v>
      </c>
      <c r="W42">
        <f t="shared" si="15"/>
        <v>-32779</v>
      </c>
      <c r="X42">
        <f t="shared" si="16"/>
        <v>-30787</v>
      </c>
      <c r="Y42">
        <f t="shared" si="17"/>
        <v>0</v>
      </c>
      <c r="Z42">
        <f t="shared" si="18"/>
        <v>8868</v>
      </c>
      <c r="AA42">
        <f t="shared" si="19"/>
        <v>1332</v>
      </c>
    </row>
    <row r="43" spans="2:27" x14ac:dyDescent="0.25">
      <c r="B43" t="s">
        <v>15</v>
      </c>
      <c r="D43">
        <v>46098</v>
      </c>
      <c r="E43">
        <v>48490</v>
      </c>
      <c r="F43">
        <v>49529</v>
      </c>
      <c r="G43">
        <v>53412</v>
      </c>
      <c r="H43">
        <v>68388</v>
      </c>
      <c r="I43">
        <v>48858</v>
      </c>
      <c r="L43">
        <f>SUM(D$36:D43)</f>
        <v>258456</v>
      </c>
      <c r="M43">
        <f>SUM(E$36:E43)</f>
        <v>230539</v>
      </c>
      <c r="N43">
        <f>SUM(F$36:F43)</f>
        <v>233570</v>
      </c>
      <c r="O43">
        <f>SUM(G$36:G43)</f>
        <v>268240</v>
      </c>
      <c r="P43">
        <f>SUM(H$36:H43)</f>
        <v>292084</v>
      </c>
      <c r="Q43">
        <f>SUM(I$36:I43)</f>
        <v>265018</v>
      </c>
      <c r="R43">
        <f t="shared" si="13"/>
        <v>265018</v>
      </c>
      <c r="T43" t="s">
        <v>15</v>
      </c>
      <c r="V43">
        <f t="shared" si="14"/>
        <v>-6562</v>
      </c>
      <c r="W43">
        <f t="shared" si="15"/>
        <v>-34479</v>
      </c>
      <c r="X43">
        <f t="shared" si="16"/>
        <v>-31448</v>
      </c>
      <c r="Y43">
        <f t="shared" si="17"/>
        <v>3222</v>
      </c>
      <c r="Z43">
        <f t="shared" si="18"/>
        <v>27066</v>
      </c>
      <c r="AA43">
        <f t="shared" si="19"/>
        <v>0</v>
      </c>
    </row>
    <row r="44" spans="2:27" x14ac:dyDescent="0.25">
      <c r="B44" t="s">
        <v>16</v>
      </c>
      <c r="D44">
        <v>48361</v>
      </c>
      <c r="E44">
        <v>42888</v>
      </c>
      <c r="F44">
        <v>44118</v>
      </c>
      <c r="G44">
        <v>51429</v>
      </c>
      <c r="H44">
        <v>47982</v>
      </c>
      <c r="I44">
        <v>50239</v>
      </c>
      <c r="L44">
        <f>SUM(D$36:D44)</f>
        <v>306817</v>
      </c>
      <c r="M44">
        <f>SUM(E$36:E44)</f>
        <v>273427</v>
      </c>
      <c r="N44">
        <f>SUM(F$36:F44)</f>
        <v>277688</v>
      </c>
      <c r="O44">
        <f>SUM(G$36:G44)</f>
        <v>319669</v>
      </c>
      <c r="P44">
        <f>SUM(H$36:H44)</f>
        <v>340066</v>
      </c>
      <c r="Q44">
        <f>SUM(I$36:I44)</f>
        <v>315257</v>
      </c>
      <c r="R44">
        <f t="shared" si="13"/>
        <v>315257</v>
      </c>
      <c r="T44" t="s">
        <v>16</v>
      </c>
      <c r="V44">
        <f t="shared" si="14"/>
        <v>-8440</v>
      </c>
      <c r="W44">
        <f t="shared" si="15"/>
        <v>-41830</v>
      </c>
      <c r="X44">
        <f t="shared" si="16"/>
        <v>-37569</v>
      </c>
      <c r="Y44">
        <f t="shared" si="17"/>
        <v>4412</v>
      </c>
      <c r="Z44">
        <f t="shared" si="18"/>
        <v>24809</v>
      </c>
      <c r="AA44">
        <f t="shared" si="19"/>
        <v>0</v>
      </c>
    </row>
    <row r="45" spans="2:27" x14ac:dyDescent="0.25">
      <c r="B45" t="s">
        <v>17</v>
      </c>
      <c r="D45">
        <v>31100</v>
      </c>
      <c r="E45">
        <v>33906</v>
      </c>
      <c r="F45">
        <v>42491</v>
      </c>
      <c r="G45">
        <v>37545</v>
      </c>
      <c r="H45">
        <v>40373</v>
      </c>
      <c r="I45">
        <v>33148</v>
      </c>
      <c r="L45">
        <f>SUM(D$36:D45)</f>
        <v>337917</v>
      </c>
      <c r="M45">
        <f>SUM(E$36:E45)</f>
        <v>307333</v>
      </c>
      <c r="N45">
        <f>SUM(F$36:F45)</f>
        <v>320179</v>
      </c>
      <c r="O45">
        <f>SUM(G$36:G45)</f>
        <v>357214</v>
      </c>
      <c r="P45">
        <f>SUM(H$36:H45)</f>
        <v>380439</v>
      </c>
      <c r="Q45">
        <f>SUM(I$36:I45)</f>
        <v>348405</v>
      </c>
      <c r="R45">
        <f t="shared" si="13"/>
        <v>348405</v>
      </c>
      <c r="T45" t="s">
        <v>17</v>
      </c>
      <c r="V45">
        <f t="shared" si="14"/>
        <v>-10488</v>
      </c>
      <c r="W45">
        <f t="shared" si="15"/>
        <v>-41072</v>
      </c>
      <c r="X45">
        <f t="shared" si="16"/>
        <v>-28226</v>
      </c>
      <c r="Y45">
        <f t="shared" si="17"/>
        <v>8809</v>
      </c>
      <c r="Z45">
        <f t="shared" si="18"/>
        <v>32034</v>
      </c>
      <c r="AA45">
        <f t="shared" si="19"/>
        <v>0</v>
      </c>
    </row>
    <row r="46" spans="2:27" x14ac:dyDescent="0.25">
      <c r="B46" t="s">
        <v>18</v>
      </c>
      <c r="D46">
        <v>21709</v>
      </c>
      <c r="E46">
        <v>19755</v>
      </c>
      <c r="F46">
        <v>20354</v>
      </c>
      <c r="G46">
        <v>24352</v>
      </c>
      <c r="H46">
        <v>28409</v>
      </c>
      <c r="I46">
        <v>21898</v>
      </c>
      <c r="L46">
        <f>SUM(D$36:D46)</f>
        <v>359626</v>
      </c>
      <c r="M46">
        <f>SUM(E$36:E46)</f>
        <v>327088</v>
      </c>
      <c r="N46">
        <f>SUM(F$36:F46)</f>
        <v>340533</v>
      </c>
      <c r="O46">
        <f>SUM(G$36:G46)</f>
        <v>381566</v>
      </c>
      <c r="P46">
        <f>SUM(H$36:H46)</f>
        <v>408848</v>
      </c>
      <c r="Q46">
        <f>SUM(I$36:I46)</f>
        <v>370303</v>
      </c>
      <c r="R46">
        <f t="shared" si="13"/>
        <v>370303</v>
      </c>
      <c r="T46" t="s">
        <v>18</v>
      </c>
      <c r="V46">
        <f t="shared" si="14"/>
        <v>-10677</v>
      </c>
      <c r="W46">
        <f t="shared" si="15"/>
        <v>-43215</v>
      </c>
      <c r="X46">
        <f t="shared" si="16"/>
        <v>-29770</v>
      </c>
      <c r="Y46">
        <f t="shared" si="17"/>
        <v>11263</v>
      </c>
      <c r="Z46">
        <f t="shared" si="18"/>
        <v>38545</v>
      </c>
      <c r="AA46">
        <f t="shared" si="19"/>
        <v>0</v>
      </c>
    </row>
    <row r="47" spans="2:27" x14ac:dyDescent="0.25">
      <c r="B47" t="s">
        <v>19</v>
      </c>
      <c r="E47">
        <v>30697</v>
      </c>
      <c r="F47">
        <v>32771</v>
      </c>
      <c r="G47">
        <v>34758</v>
      </c>
      <c r="H47">
        <v>40618</v>
      </c>
      <c r="I47">
        <v>37163</v>
      </c>
      <c r="M47">
        <f>SUM(E$36:E47)</f>
        <v>357785</v>
      </c>
      <c r="N47">
        <f>SUM(F$36:F47)</f>
        <v>373304</v>
      </c>
      <c r="O47">
        <f>SUM(G$36:G47)</f>
        <v>416324</v>
      </c>
      <c r="P47">
        <f>SUM(H$36:H47)</f>
        <v>449466</v>
      </c>
      <c r="Q47">
        <f>SUM(I$36:I47)</f>
        <v>407466</v>
      </c>
      <c r="R47">
        <f t="shared" si="13"/>
        <v>407466</v>
      </c>
      <c r="T47" t="s">
        <v>19</v>
      </c>
      <c r="W47">
        <f t="shared" si="15"/>
        <v>-49681</v>
      </c>
      <c r="X47">
        <f t="shared" si="16"/>
        <v>-34162</v>
      </c>
      <c r="Y47">
        <f t="shared" si="17"/>
        <v>8858</v>
      </c>
      <c r="Z47">
        <f t="shared" si="18"/>
        <v>42000</v>
      </c>
      <c r="AA47">
        <f t="shared" si="19"/>
        <v>0</v>
      </c>
    </row>
  </sheetData>
  <hyperlinks>
    <hyperlink ref="A1" location="home!A1" display="home" xr:uid="{46BACC9E-31D8-443E-9391-DBEB1D2072C5}"/>
    <hyperlink ref="B31" r:id="rId1" xr:uid="{1C5096AF-4DDA-48EF-809E-DB057F6C241D}"/>
    <hyperlink ref="B32" r:id="rId2" xr:uid="{F10209E8-D3BB-4402-A70C-80D12CE5FCFF}"/>
    <hyperlink ref="B33" r:id="rId3" xr:uid="{90093223-B5B4-4271-AAAE-772A0B9834D2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2"/>
  <sheetViews>
    <sheetView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56800</v>
      </c>
      <c r="D2">
        <v>60500</v>
      </c>
      <c r="E2">
        <v>53993</v>
      </c>
      <c r="F2">
        <v>62199</v>
      </c>
      <c r="G2">
        <v>63179</v>
      </c>
      <c r="H2">
        <v>62976</v>
      </c>
      <c r="I2">
        <v>63379</v>
      </c>
      <c r="K2">
        <f>SUM(C$2:C2)</f>
        <v>56800</v>
      </c>
      <c r="L2">
        <f>SUM(D$2:D2)</f>
        <v>60500</v>
      </c>
      <c r="M2">
        <f>SUM(E$2:E2)</f>
        <v>53993</v>
      </c>
      <c r="N2">
        <f>SUM(F$2:F2)</f>
        <v>62199</v>
      </c>
      <c r="O2">
        <f>SUM(G$2:G2)</f>
        <v>63179</v>
      </c>
      <c r="P2">
        <f>SUM(H$2:H2)</f>
        <v>62976</v>
      </c>
      <c r="Q2">
        <f>SUM(I$2:I2)</f>
        <v>63379</v>
      </c>
      <c r="R2">
        <f>MEDIAN(M2:Q2)</f>
        <v>62976</v>
      </c>
      <c r="T2" t="s">
        <v>8</v>
      </c>
      <c r="U2">
        <f t="shared" ref="U2:V13" si="0">K2-$R2</f>
        <v>-6176</v>
      </c>
      <c r="V2">
        <f t="shared" si="0"/>
        <v>-2476</v>
      </c>
      <c r="W2">
        <f t="shared" ref="W2:W10" si="1">M2-$R2</f>
        <v>-8983</v>
      </c>
      <c r="X2">
        <f t="shared" ref="X2:X10" si="2">N2-$R2</f>
        <v>-777</v>
      </c>
      <c r="Y2">
        <f t="shared" ref="Y2:Y10" si="3">O2-$R2</f>
        <v>203</v>
      </c>
      <c r="Z2">
        <f t="shared" ref="Z2:Z10" si="4">P2-$R2</f>
        <v>0</v>
      </c>
      <c r="AA2">
        <f t="shared" ref="AA2:AA10" si="5">Q2-$R2</f>
        <v>403</v>
      </c>
      <c r="AC2">
        <f>MEDIAN($E2:$I2)</f>
        <v>62976</v>
      </c>
      <c r="AD2">
        <f>MEDIAN(F2:I2)</f>
        <v>63077.5</v>
      </c>
    </row>
    <row r="3" spans="1:30" x14ac:dyDescent="0.25">
      <c r="B3" t="s">
        <v>9</v>
      </c>
      <c r="C3">
        <v>52700</v>
      </c>
      <c r="D3">
        <v>56100</v>
      </c>
      <c r="E3">
        <v>52225</v>
      </c>
      <c r="F3">
        <v>56612</v>
      </c>
      <c r="G3">
        <v>54876</v>
      </c>
      <c r="H3">
        <v>55725</v>
      </c>
      <c r="I3">
        <v>57910</v>
      </c>
      <c r="K3">
        <f>SUM(C$2:C3)</f>
        <v>109500</v>
      </c>
      <c r="L3">
        <f>SUM(D$2:D3)</f>
        <v>116600</v>
      </c>
      <c r="M3">
        <f>SUM(E$2:E3)</f>
        <v>106218</v>
      </c>
      <c r="N3">
        <f>SUM(F$2:F3)</f>
        <v>118811</v>
      </c>
      <c r="O3">
        <f>SUM(G$2:G3)</f>
        <v>118055</v>
      </c>
      <c r="P3">
        <f>SUM(H$2:H3)</f>
        <v>118701</v>
      </c>
      <c r="Q3">
        <f>SUM(I$2:I3)</f>
        <v>121289</v>
      </c>
      <c r="R3">
        <f t="shared" ref="R3:R13" si="6">MEDIAN(M3:Q3)</f>
        <v>118701</v>
      </c>
      <c r="T3" t="s">
        <v>9</v>
      </c>
      <c r="U3">
        <f t="shared" si="0"/>
        <v>-9201</v>
      </c>
      <c r="V3">
        <f t="shared" si="0"/>
        <v>-2101</v>
      </c>
      <c r="W3">
        <f t="shared" si="1"/>
        <v>-12483</v>
      </c>
      <c r="X3">
        <f t="shared" si="2"/>
        <v>110</v>
      </c>
      <c r="Y3">
        <f t="shared" si="3"/>
        <v>-646</v>
      </c>
      <c r="Z3">
        <f t="shared" si="4"/>
        <v>0</v>
      </c>
      <c r="AA3">
        <f t="shared" si="5"/>
        <v>2588</v>
      </c>
      <c r="AC3">
        <f t="shared" ref="AC3:AC13" si="7">MEDIAN($E3:$I3)</f>
        <v>55725</v>
      </c>
      <c r="AD3">
        <f t="shared" ref="AD3:AD13" si="8">MEDIAN(F3:I3)</f>
        <v>56168.5</v>
      </c>
    </row>
    <row r="4" spans="1:30" x14ac:dyDescent="0.25">
      <c r="B4" t="s">
        <v>10</v>
      </c>
      <c r="C4">
        <v>56400</v>
      </c>
      <c r="D4">
        <v>60500</v>
      </c>
      <c r="E4">
        <v>61431</v>
      </c>
      <c r="F4">
        <v>60823</v>
      </c>
      <c r="G4">
        <v>60025</v>
      </c>
      <c r="H4">
        <v>59731</v>
      </c>
      <c r="I4">
        <v>62021</v>
      </c>
      <c r="K4">
        <f>SUM(C$2:C4)</f>
        <v>165900</v>
      </c>
      <c r="L4">
        <f>SUM(D$2:D4)</f>
        <v>177100</v>
      </c>
      <c r="M4">
        <f>SUM(E$2:E4)</f>
        <v>167649</v>
      </c>
      <c r="N4">
        <f>SUM(F$2:F4)</f>
        <v>179634</v>
      </c>
      <c r="O4">
        <f>SUM(G$2:G4)</f>
        <v>178080</v>
      </c>
      <c r="P4">
        <f>SUM(H$2:H4)</f>
        <v>178432</v>
      </c>
      <c r="Q4">
        <f>SUM(I$2:I4)</f>
        <v>183310</v>
      </c>
      <c r="R4">
        <f t="shared" si="6"/>
        <v>178432</v>
      </c>
      <c r="T4" t="s">
        <v>10</v>
      </c>
      <c r="U4">
        <f t="shared" si="0"/>
        <v>-12532</v>
      </c>
      <c r="V4">
        <f t="shared" si="0"/>
        <v>-1332</v>
      </c>
      <c r="W4">
        <f t="shared" si="1"/>
        <v>-10783</v>
      </c>
      <c r="X4">
        <f t="shared" si="2"/>
        <v>1202</v>
      </c>
      <c r="Y4">
        <f t="shared" si="3"/>
        <v>-352</v>
      </c>
      <c r="Z4">
        <f t="shared" si="4"/>
        <v>0</v>
      </c>
      <c r="AA4">
        <f t="shared" si="5"/>
        <v>4878</v>
      </c>
      <c r="AC4">
        <f t="shared" si="7"/>
        <v>60823</v>
      </c>
      <c r="AD4">
        <f t="shared" si="8"/>
        <v>60424</v>
      </c>
    </row>
    <row r="5" spans="1:30" x14ac:dyDescent="0.25">
      <c r="B5" t="s">
        <v>11</v>
      </c>
      <c r="C5">
        <v>53700</v>
      </c>
      <c r="D5">
        <v>57700</v>
      </c>
      <c r="E5">
        <v>60365</v>
      </c>
      <c r="F5">
        <v>57708</v>
      </c>
      <c r="G5">
        <v>59142</v>
      </c>
      <c r="H5">
        <v>58817</v>
      </c>
      <c r="I5">
        <v>60662</v>
      </c>
      <c r="K5">
        <f>SUM(C$2:C5)</f>
        <v>219600</v>
      </c>
      <c r="L5">
        <f>SUM(D$2:D5)</f>
        <v>234800</v>
      </c>
      <c r="M5">
        <f>SUM(E$2:E5)</f>
        <v>228014</v>
      </c>
      <c r="N5">
        <f>SUM(F$2:F5)</f>
        <v>237342</v>
      </c>
      <c r="O5">
        <f>SUM(G$2:G5)</f>
        <v>237222</v>
      </c>
      <c r="P5">
        <f>SUM(H$2:H5)</f>
        <v>237249</v>
      </c>
      <c r="Q5">
        <f>SUM(I$2:I5)</f>
        <v>243972</v>
      </c>
      <c r="R5">
        <f t="shared" si="6"/>
        <v>237249</v>
      </c>
      <c r="T5" t="s">
        <v>11</v>
      </c>
      <c r="U5">
        <f t="shared" si="0"/>
        <v>-17649</v>
      </c>
      <c r="V5">
        <f t="shared" si="0"/>
        <v>-2449</v>
      </c>
      <c r="W5">
        <f t="shared" si="1"/>
        <v>-9235</v>
      </c>
      <c r="X5">
        <f t="shared" si="2"/>
        <v>93</v>
      </c>
      <c r="Y5">
        <f t="shared" si="3"/>
        <v>-27</v>
      </c>
      <c r="Z5">
        <f t="shared" si="4"/>
        <v>0</v>
      </c>
      <c r="AA5">
        <f t="shared" si="5"/>
        <v>6723</v>
      </c>
      <c r="AC5">
        <f t="shared" si="7"/>
        <v>59142</v>
      </c>
      <c r="AD5">
        <f t="shared" si="8"/>
        <v>58979.5</v>
      </c>
    </row>
    <row r="6" spans="1:30" x14ac:dyDescent="0.25">
      <c r="B6" t="s">
        <v>12</v>
      </c>
      <c r="D6">
        <v>62100</v>
      </c>
      <c r="E6">
        <v>61204</v>
      </c>
      <c r="F6">
        <v>62214</v>
      </c>
      <c r="G6">
        <v>63647</v>
      </c>
      <c r="H6">
        <v>64622</v>
      </c>
      <c r="I6">
        <v>65498</v>
      </c>
      <c r="L6">
        <f>SUM(D$2:D6)</f>
        <v>296900</v>
      </c>
      <c r="M6">
        <f>SUM(E$2:E6)</f>
        <v>289218</v>
      </c>
      <c r="N6">
        <f>SUM(F$2:F6)</f>
        <v>299556</v>
      </c>
      <c r="O6">
        <f>SUM(G$2:G6)</f>
        <v>300869</v>
      </c>
      <c r="P6">
        <f>SUM(H$2:H6)</f>
        <v>301871</v>
      </c>
      <c r="Q6">
        <f>SUM(I$2:I6)</f>
        <v>309470</v>
      </c>
      <c r="R6">
        <f t="shared" si="6"/>
        <v>300869</v>
      </c>
      <c r="T6" t="s">
        <v>12</v>
      </c>
      <c r="V6">
        <f t="shared" si="0"/>
        <v>-3969</v>
      </c>
      <c r="W6">
        <f t="shared" si="1"/>
        <v>-11651</v>
      </c>
      <c r="X6">
        <f t="shared" si="2"/>
        <v>-1313</v>
      </c>
      <c r="Y6">
        <f t="shared" si="3"/>
        <v>0</v>
      </c>
      <c r="Z6">
        <f t="shared" si="4"/>
        <v>1002</v>
      </c>
      <c r="AA6">
        <f t="shared" si="5"/>
        <v>8601</v>
      </c>
      <c r="AC6">
        <f t="shared" si="7"/>
        <v>63647</v>
      </c>
      <c r="AD6">
        <f t="shared" si="8"/>
        <v>64134.5</v>
      </c>
    </row>
    <row r="7" spans="1:30" x14ac:dyDescent="0.25">
      <c r="B7" t="s">
        <v>13</v>
      </c>
      <c r="D7">
        <v>61600</v>
      </c>
      <c r="E7">
        <v>60857</v>
      </c>
      <c r="F7">
        <v>61719</v>
      </c>
      <c r="G7">
        <v>62938</v>
      </c>
      <c r="H7">
        <v>63468</v>
      </c>
      <c r="I7">
        <v>63142</v>
      </c>
      <c r="L7">
        <f>SUM(D$2:D7)</f>
        <v>358500</v>
      </c>
      <c r="M7">
        <f>SUM(E$2:E7)</f>
        <v>350075</v>
      </c>
      <c r="N7">
        <f>SUM(F$2:F7)</f>
        <v>361275</v>
      </c>
      <c r="O7">
        <f>SUM(G$2:G7)</f>
        <v>363807</v>
      </c>
      <c r="P7">
        <f>SUM(H$2:H7)</f>
        <v>365339</v>
      </c>
      <c r="Q7">
        <f>SUM(I$2:I7)</f>
        <v>372612</v>
      </c>
      <c r="R7">
        <f t="shared" si="6"/>
        <v>363807</v>
      </c>
      <c r="T7" t="s">
        <v>13</v>
      </c>
      <c r="V7">
        <f t="shared" si="0"/>
        <v>-5307</v>
      </c>
      <c r="W7">
        <f t="shared" si="1"/>
        <v>-13732</v>
      </c>
      <c r="X7">
        <f t="shared" si="2"/>
        <v>-2532</v>
      </c>
      <c r="Y7">
        <f t="shared" si="3"/>
        <v>0</v>
      </c>
      <c r="Z7">
        <f t="shared" si="4"/>
        <v>1532</v>
      </c>
      <c r="AA7">
        <f t="shared" si="5"/>
        <v>8805</v>
      </c>
      <c r="AC7">
        <f t="shared" si="7"/>
        <v>62938</v>
      </c>
      <c r="AD7">
        <f t="shared" si="8"/>
        <v>63040</v>
      </c>
    </row>
    <row r="8" spans="1:30" x14ac:dyDescent="0.25">
      <c r="B8" t="s">
        <v>14</v>
      </c>
      <c r="D8">
        <v>64700</v>
      </c>
      <c r="E8">
        <v>66027</v>
      </c>
      <c r="F8">
        <v>65803</v>
      </c>
      <c r="G8">
        <v>67855</v>
      </c>
      <c r="H8">
        <v>68149</v>
      </c>
      <c r="I8">
        <v>68418</v>
      </c>
      <c r="L8">
        <f>SUM(D$2:D8)</f>
        <v>423200</v>
      </c>
      <c r="M8">
        <f>SUM(E$2:E8)</f>
        <v>416102</v>
      </c>
      <c r="N8">
        <f>SUM(F$2:F8)</f>
        <v>427078</v>
      </c>
      <c r="O8">
        <f>SUM(G$2:G8)</f>
        <v>431662</v>
      </c>
      <c r="P8">
        <f>SUM(H$2:H8)</f>
        <v>433488</v>
      </c>
      <c r="Q8">
        <f>SUM(I$2:I8)</f>
        <v>441030</v>
      </c>
      <c r="R8">
        <f t="shared" si="6"/>
        <v>431662</v>
      </c>
      <c r="T8" t="s">
        <v>14</v>
      </c>
      <c r="V8">
        <f t="shared" si="0"/>
        <v>-8462</v>
      </c>
      <c r="W8">
        <f t="shared" si="1"/>
        <v>-15560</v>
      </c>
      <c r="X8">
        <f t="shared" si="2"/>
        <v>-4584</v>
      </c>
      <c r="Y8">
        <f t="shared" si="3"/>
        <v>0</v>
      </c>
      <c r="Z8">
        <f t="shared" si="4"/>
        <v>1826</v>
      </c>
      <c r="AA8">
        <f t="shared" si="5"/>
        <v>9368</v>
      </c>
      <c r="AC8">
        <f t="shared" si="7"/>
        <v>67855</v>
      </c>
      <c r="AD8">
        <f t="shared" si="8"/>
        <v>68002</v>
      </c>
    </row>
    <row r="9" spans="1:30" x14ac:dyDescent="0.25">
      <c r="B9" t="s">
        <v>15</v>
      </c>
      <c r="D9">
        <v>64100</v>
      </c>
      <c r="E9">
        <v>65767</v>
      </c>
      <c r="F9">
        <v>63529</v>
      </c>
      <c r="G9">
        <v>66243</v>
      </c>
      <c r="H9">
        <v>67005</v>
      </c>
      <c r="I9">
        <v>67913</v>
      </c>
      <c r="L9">
        <f>SUM(D$2:D9)</f>
        <v>487300</v>
      </c>
      <c r="M9">
        <f>SUM(E$2:E9)</f>
        <v>481869</v>
      </c>
      <c r="N9">
        <f>SUM(F$2:F9)</f>
        <v>490607</v>
      </c>
      <c r="O9">
        <f>SUM(G$2:G9)</f>
        <v>497905</v>
      </c>
      <c r="P9">
        <f>SUM(H$2:H9)</f>
        <v>500493</v>
      </c>
      <c r="Q9">
        <f>SUM(I$2:I9)</f>
        <v>508943</v>
      </c>
      <c r="R9">
        <f t="shared" si="6"/>
        <v>497905</v>
      </c>
      <c r="T9" t="s">
        <v>15</v>
      </c>
      <c r="V9">
        <f t="shared" si="0"/>
        <v>-10605</v>
      </c>
      <c r="W9">
        <f t="shared" si="1"/>
        <v>-16036</v>
      </c>
      <c r="X9">
        <f t="shared" si="2"/>
        <v>-7298</v>
      </c>
      <c r="Y9">
        <f t="shared" si="3"/>
        <v>0</v>
      </c>
      <c r="Z9">
        <f t="shared" si="4"/>
        <v>2588</v>
      </c>
      <c r="AA9">
        <f t="shared" si="5"/>
        <v>11038</v>
      </c>
      <c r="AC9">
        <f t="shared" si="7"/>
        <v>66243</v>
      </c>
      <c r="AD9">
        <f t="shared" si="8"/>
        <v>66624</v>
      </c>
    </row>
    <row r="10" spans="1:30" x14ac:dyDescent="0.25">
      <c r="B10" t="s">
        <v>16</v>
      </c>
      <c r="D10">
        <v>60200</v>
      </c>
      <c r="E10">
        <v>65180</v>
      </c>
      <c r="F10">
        <v>62923</v>
      </c>
      <c r="G10">
        <v>64774</v>
      </c>
      <c r="H10">
        <v>65051</v>
      </c>
      <c r="I10">
        <v>65052</v>
      </c>
      <c r="L10">
        <f>SUM(D$2:D10)</f>
        <v>547500</v>
      </c>
      <c r="M10">
        <f>SUM(E$2:E10)</f>
        <v>547049</v>
      </c>
      <c r="N10">
        <f>SUM(F$2:F10)</f>
        <v>553530</v>
      </c>
      <c r="O10">
        <f>SUM(G$2:G10)</f>
        <v>562679</v>
      </c>
      <c r="P10">
        <f>SUM(H$2:H10)</f>
        <v>565544</v>
      </c>
      <c r="Q10">
        <f>SUM(I$2:I10)</f>
        <v>573995</v>
      </c>
      <c r="R10">
        <f t="shared" si="6"/>
        <v>562679</v>
      </c>
      <c r="T10" t="s">
        <v>16</v>
      </c>
      <c r="V10">
        <f t="shared" si="0"/>
        <v>-15179</v>
      </c>
      <c r="W10">
        <f t="shared" si="1"/>
        <v>-15630</v>
      </c>
      <c r="X10">
        <f t="shared" si="2"/>
        <v>-9149</v>
      </c>
      <c r="Y10">
        <f t="shared" si="3"/>
        <v>0</v>
      </c>
      <c r="Z10">
        <f t="shared" si="4"/>
        <v>2865</v>
      </c>
      <c r="AA10">
        <f t="shared" si="5"/>
        <v>11316</v>
      </c>
      <c r="AC10">
        <f t="shared" si="7"/>
        <v>65051</v>
      </c>
      <c r="AD10">
        <f t="shared" si="8"/>
        <v>64912.5</v>
      </c>
    </row>
    <row r="11" spans="1:30" x14ac:dyDescent="0.25">
      <c r="B11" t="s">
        <v>17</v>
      </c>
      <c r="D11">
        <v>60400</v>
      </c>
      <c r="E11">
        <v>67160</v>
      </c>
      <c r="F11">
        <v>64085</v>
      </c>
      <c r="G11">
        <v>65872</v>
      </c>
      <c r="H11">
        <v>66869</v>
      </c>
      <c r="I11">
        <v>67352</v>
      </c>
      <c r="L11">
        <f>SUM(D$2:D11)</f>
        <v>607900</v>
      </c>
      <c r="M11">
        <f>SUM(E$2:E11)</f>
        <v>614209</v>
      </c>
      <c r="N11">
        <f>SUM(F$2:F11)</f>
        <v>617615</v>
      </c>
      <c r="O11">
        <f>SUM(G$2:G11)</f>
        <v>628551</v>
      </c>
      <c r="P11">
        <f>SUM(H$2:H11)</f>
        <v>632413</v>
      </c>
      <c r="Q11">
        <f>SUM(I$2:I11)</f>
        <v>641347</v>
      </c>
      <c r="R11">
        <f t="shared" si="6"/>
        <v>628551</v>
      </c>
      <c r="T11" t="s">
        <v>17</v>
      </c>
      <c r="V11">
        <f t="shared" si="0"/>
        <v>-20651</v>
      </c>
      <c r="W11">
        <f t="shared" ref="W11:AA13" si="9">M11-$R11</f>
        <v>-14342</v>
      </c>
      <c r="X11">
        <f t="shared" si="9"/>
        <v>-10936</v>
      </c>
      <c r="Y11">
        <f t="shared" si="9"/>
        <v>0</v>
      </c>
      <c r="Z11">
        <f t="shared" si="9"/>
        <v>3862</v>
      </c>
      <c r="AA11">
        <f t="shared" si="9"/>
        <v>12796</v>
      </c>
      <c r="AC11">
        <f t="shared" si="7"/>
        <v>66869</v>
      </c>
      <c r="AD11">
        <f t="shared" si="8"/>
        <v>66370.5</v>
      </c>
    </row>
    <row r="12" spans="1:30" x14ac:dyDescent="0.25">
      <c r="B12" t="s">
        <v>18</v>
      </c>
      <c r="D12">
        <v>59300</v>
      </c>
      <c r="E12">
        <v>63232</v>
      </c>
      <c r="F12">
        <v>59186</v>
      </c>
      <c r="G12">
        <v>61855</v>
      </c>
      <c r="H12">
        <v>63041</v>
      </c>
      <c r="I12">
        <v>64048</v>
      </c>
      <c r="L12">
        <f>SUM(D$2:D12)</f>
        <v>667200</v>
      </c>
      <c r="M12">
        <f>SUM(E$2:E12)</f>
        <v>677441</v>
      </c>
      <c r="N12">
        <f>SUM(F$2:F12)</f>
        <v>676801</v>
      </c>
      <c r="O12">
        <f>SUM(G$2:G12)</f>
        <v>690406</v>
      </c>
      <c r="P12">
        <f>SUM(H$2:H12)</f>
        <v>695454</v>
      </c>
      <c r="Q12">
        <f>SUM(I$2:I12)</f>
        <v>705395</v>
      </c>
      <c r="R12">
        <f t="shared" si="6"/>
        <v>690406</v>
      </c>
      <c r="T12" t="s">
        <v>18</v>
      </c>
      <c r="V12">
        <f t="shared" si="0"/>
        <v>-23206</v>
      </c>
      <c r="W12">
        <f t="shared" si="9"/>
        <v>-12965</v>
      </c>
      <c r="X12">
        <f t="shared" si="9"/>
        <v>-13605</v>
      </c>
      <c r="Y12">
        <f t="shared" si="9"/>
        <v>0</v>
      </c>
      <c r="Z12">
        <f t="shared" si="9"/>
        <v>5048</v>
      </c>
      <c r="AA12">
        <f t="shared" si="9"/>
        <v>14989</v>
      </c>
      <c r="AC12">
        <f t="shared" si="7"/>
        <v>63041</v>
      </c>
      <c r="AD12">
        <f t="shared" si="8"/>
        <v>62448</v>
      </c>
    </row>
    <row r="13" spans="1:30" x14ac:dyDescent="0.25">
      <c r="B13" t="s">
        <v>19</v>
      </c>
      <c r="D13">
        <v>59100</v>
      </c>
      <c r="E13">
        <v>64611</v>
      </c>
      <c r="F13">
        <v>58395</v>
      </c>
      <c r="G13">
        <v>62977</v>
      </c>
      <c r="H13">
        <v>63136</v>
      </c>
      <c r="I13">
        <v>64158</v>
      </c>
      <c r="L13">
        <f>SUM(D$2:D13)</f>
        <v>726300</v>
      </c>
      <c r="M13">
        <f>SUM(E$2:E13)</f>
        <v>742052</v>
      </c>
      <c r="N13">
        <f>SUM(F$2:F13)</f>
        <v>735196</v>
      </c>
      <c r="O13">
        <f>SUM(G$2:G13)</f>
        <v>753383</v>
      </c>
      <c r="P13">
        <f>SUM(H$2:H13)</f>
        <v>758590</v>
      </c>
      <c r="Q13">
        <f>SUM(I$2:I13)</f>
        <v>769553</v>
      </c>
      <c r="R13">
        <f t="shared" si="6"/>
        <v>753383</v>
      </c>
      <c r="T13" t="s">
        <v>19</v>
      </c>
      <c r="V13">
        <f t="shared" si="0"/>
        <v>-27083</v>
      </c>
      <c r="W13">
        <f t="shared" si="9"/>
        <v>-11331</v>
      </c>
      <c r="X13">
        <f t="shared" si="9"/>
        <v>-18187</v>
      </c>
      <c r="Y13">
        <f t="shared" si="9"/>
        <v>0</v>
      </c>
      <c r="Z13">
        <f t="shared" si="9"/>
        <v>5207</v>
      </c>
      <c r="AA13">
        <f t="shared" si="9"/>
        <v>16170</v>
      </c>
      <c r="AC13">
        <f t="shared" si="7"/>
        <v>63136</v>
      </c>
      <c r="AD13">
        <f t="shared" si="8"/>
        <v>63056.5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63800</v>
      </c>
      <c r="D17">
        <v>66800</v>
      </c>
      <c r="E17">
        <v>66778</v>
      </c>
      <c r="F17">
        <v>57355</v>
      </c>
      <c r="G17">
        <v>60410</v>
      </c>
      <c r="H17">
        <v>59774</v>
      </c>
      <c r="I17">
        <v>68145</v>
      </c>
      <c r="K17">
        <f>SUM(C$17:C17)</f>
        <v>63800</v>
      </c>
      <c r="L17">
        <f>SUM(D$17:D17)</f>
        <v>66800</v>
      </c>
      <c r="M17">
        <f>SUM(E$17:E17)</f>
        <v>66778</v>
      </c>
      <c r="N17">
        <f>SUM(F$17:F17)</f>
        <v>57355</v>
      </c>
      <c r="O17">
        <f>SUM(G$17:G17)</f>
        <v>60410</v>
      </c>
      <c r="P17">
        <f>SUM(H$17:H17)</f>
        <v>59774</v>
      </c>
      <c r="Q17">
        <f>SUM(I$17:I17)</f>
        <v>68145</v>
      </c>
      <c r="R17">
        <f>MEDIAN(M17:Q17)</f>
        <v>60410</v>
      </c>
      <c r="T17" t="s">
        <v>8</v>
      </c>
      <c r="U17">
        <f t="shared" ref="U17:V28" si="10">K17-$R17</f>
        <v>3390</v>
      </c>
      <c r="V17">
        <f t="shared" si="10"/>
        <v>6390</v>
      </c>
      <c r="W17">
        <f t="shared" ref="W17:W26" si="11">M17-$R17</f>
        <v>6368</v>
      </c>
      <c r="X17">
        <f t="shared" ref="X17:X26" si="12">N17-$R17</f>
        <v>-3055</v>
      </c>
      <c r="Y17">
        <f t="shared" ref="Y17:Y26" si="13">O17-$R17</f>
        <v>0</v>
      </c>
      <c r="Z17">
        <f t="shared" ref="Z17:Z26" si="14">P17-$R17</f>
        <v>-636</v>
      </c>
      <c r="AA17">
        <f t="shared" ref="AA17:AA26" si="15">Q17-$R17</f>
        <v>7735</v>
      </c>
    </row>
    <row r="18" spans="2:27" x14ac:dyDescent="0.25">
      <c r="B18" t="s">
        <v>9</v>
      </c>
      <c r="C18">
        <v>51900</v>
      </c>
      <c r="D18">
        <v>57100</v>
      </c>
      <c r="E18">
        <v>57262</v>
      </c>
      <c r="F18">
        <v>51413</v>
      </c>
      <c r="G18">
        <v>55837</v>
      </c>
      <c r="H18">
        <v>52175</v>
      </c>
      <c r="I18">
        <v>52538</v>
      </c>
      <c r="K18">
        <f>SUM(C$17:C18)</f>
        <v>115700</v>
      </c>
      <c r="L18">
        <f>SUM(D$17:D18)</f>
        <v>123900</v>
      </c>
      <c r="M18">
        <f>SUM(E$17:E18)</f>
        <v>124040</v>
      </c>
      <c r="N18">
        <f>SUM(F$17:F18)</f>
        <v>108768</v>
      </c>
      <c r="O18">
        <f>SUM(G$17:G18)</f>
        <v>116247</v>
      </c>
      <c r="P18">
        <f>SUM(H$17:H18)</f>
        <v>111949</v>
      </c>
      <c r="Q18">
        <f>SUM(I$17:I18)</f>
        <v>120683</v>
      </c>
      <c r="R18">
        <f t="shared" ref="R18:R28" si="16">MEDIAN(M18:Q18)</f>
        <v>116247</v>
      </c>
      <c r="T18" t="s">
        <v>9</v>
      </c>
      <c r="U18">
        <f t="shared" si="10"/>
        <v>-547</v>
      </c>
      <c r="V18">
        <f t="shared" si="10"/>
        <v>7653</v>
      </c>
      <c r="W18">
        <f t="shared" si="11"/>
        <v>7793</v>
      </c>
      <c r="X18">
        <f t="shared" si="12"/>
        <v>-7479</v>
      </c>
      <c r="Y18">
        <f t="shared" si="13"/>
        <v>0</v>
      </c>
      <c r="Z18">
        <f t="shared" si="14"/>
        <v>-4298</v>
      </c>
      <c r="AA18">
        <f t="shared" si="15"/>
        <v>4436</v>
      </c>
    </row>
    <row r="19" spans="2:27" x14ac:dyDescent="0.25">
      <c r="B19" t="s">
        <v>10</v>
      </c>
      <c r="C19">
        <v>54500</v>
      </c>
      <c r="D19">
        <v>57300</v>
      </c>
      <c r="E19">
        <v>58660</v>
      </c>
      <c r="F19">
        <v>63128</v>
      </c>
      <c r="G19">
        <v>53630</v>
      </c>
      <c r="H19">
        <v>60391</v>
      </c>
      <c r="I19">
        <v>50251</v>
      </c>
      <c r="K19">
        <f>SUM(C$17:C19)</f>
        <v>170200</v>
      </c>
      <c r="L19">
        <f>SUM(D$17:D19)</f>
        <v>181200</v>
      </c>
      <c r="M19">
        <f>SUM(E$17:E19)</f>
        <v>182700</v>
      </c>
      <c r="N19">
        <f>SUM(F$17:F19)</f>
        <v>171896</v>
      </c>
      <c r="O19">
        <f>SUM(G$17:G19)</f>
        <v>169877</v>
      </c>
      <c r="P19">
        <f>SUM(H$17:H19)</f>
        <v>172340</v>
      </c>
      <c r="Q19">
        <f>SUM(I$17:I19)</f>
        <v>170934</v>
      </c>
      <c r="R19">
        <f t="shared" si="16"/>
        <v>171896</v>
      </c>
      <c r="T19" t="s">
        <v>10</v>
      </c>
      <c r="U19">
        <f t="shared" si="10"/>
        <v>-1696</v>
      </c>
      <c r="V19">
        <f t="shared" si="10"/>
        <v>9304</v>
      </c>
      <c r="W19">
        <f t="shared" si="11"/>
        <v>10804</v>
      </c>
      <c r="X19">
        <f t="shared" si="12"/>
        <v>0</v>
      </c>
      <c r="Y19">
        <f t="shared" si="13"/>
        <v>-2019</v>
      </c>
      <c r="Z19">
        <f t="shared" si="14"/>
        <v>444</v>
      </c>
      <c r="AA19">
        <f t="shared" si="15"/>
        <v>-962</v>
      </c>
    </row>
    <row r="20" spans="2:27" x14ac:dyDescent="0.25">
      <c r="B20" t="s">
        <v>11</v>
      </c>
      <c r="D20">
        <v>56200</v>
      </c>
      <c r="E20">
        <v>57387</v>
      </c>
      <c r="F20">
        <v>66948</v>
      </c>
      <c r="G20">
        <v>49160</v>
      </c>
      <c r="H20">
        <v>50416</v>
      </c>
      <c r="I20">
        <v>47025</v>
      </c>
      <c r="L20">
        <f>SUM(D$17:D20)</f>
        <v>237400</v>
      </c>
      <c r="M20">
        <f>SUM(E$17:E20)</f>
        <v>240087</v>
      </c>
      <c r="N20">
        <f>SUM(F$17:F20)</f>
        <v>238844</v>
      </c>
      <c r="O20">
        <f>SUM(G$17:G20)</f>
        <v>219037</v>
      </c>
      <c r="P20">
        <f>SUM(H$17:H20)</f>
        <v>222756</v>
      </c>
      <c r="Q20">
        <f>SUM(I$17:I20)</f>
        <v>217959</v>
      </c>
      <c r="R20">
        <f t="shared" si="16"/>
        <v>222756</v>
      </c>
      <c r="T20" t="s">
        <v>11</v>
      </c>
      <c r="V20">
        <f t="shared" si="10"/>
        <v>14644</v>
      </c>
      <c r="W20">
        <f t="shared" si="11"/>
        <v>17331</v>
      </c>
      <c r="X20">
        <f t="shared" si="12"/>
        <v>16088</v>
      </c>
      <c r="Y20">
        <f t="shared" si="13"/>
        <v>-3719</v>
      </c>
      <c r="Z20">
        <f t="shared" si="14"/>
        <v>0</v>
      </c>
      <c r="AA20">
        <f t="shared" si="15"/>
        <v>-4797</v>
      </c>
    </row>
    <row r="21" spans="2:27" x14ac:dyDescent="0.25">
      <c r="B21" t="s">
        <v>12</v>
      </c>
      <c r="D21">
        <v>51300</v>
      </c>
      <c r="E21">
        <v>52604</v>
      </c>
      <c r="F21">
        <v>49140</v>
      </c>
      <c r="G21">
        <v>49100</v>
      </c>
      <c r="H21">
        <v>47841</v>
      </c>
      <c r="I21">
        <v>48389</v>
      </c>
      <c r="L21">
        <f>SUM(D$17:D21)</f>
        <v>288700</v>
      </c>
      <c r="M21">
        <f>SUM(E$17:E21)</f>
        <v>292691</v>
      </c>
      <c r="N21">
        <f>SUM(F$17:F21)</f>
        <v>287984</v>
      </c>
      <c r="O21">
        <f>SUM(G$17:G21)</f>
        <v>268137</v>
      </c>
      <c r="P21">
        <f>SUM(H$17:H21)</f>
        <v>270597</v>
      </c>
      <c r="Q21">
        <f>SUM(I$17:I21)</f>
        <v>266348</v>
      </c>
      <c r="R21">
        <f t="shared" si="16"/>
        <v>270597</v>
      </c>
      <c r="T21" t="s">
        <v>12</v>
      </c>
      <c r="V21">
        <f t="shared" si="10"/>
        <v>18103</v>
      </c>
      <c r="W21">
        <f t="shared" si="11"/>
        <v>22094</v>
      </c>
      <c r="X21">
        <f t="shared" si="12"/>
        <v>17387</v>
      </c>
      <c r="Y21">
        <f t="shared" si="13"/>
        <v>-2460</v>
      </c>
      <c r="Z21">
        <f t="shared" si="14"/>
        <v>0</v>
      </c>
      <c r="AA21">
        <f t="shared" si="15"/>
        <v>-4249</v>
      </c>
    </row>
    <row r="22" spans="2:27" x14ac:dyDescent="0.25">
      <c r="B22" t="s">
        <v>13</v>
      </c>
      <c r="D22">
        <v>48400</v>
      </c>
      <c r="E22">
        <v>46221</v>
      </c>
      <c r="F22">
        <v>46295</v>
      </c>
      <c r="G22">
        <v>46468</v>
      </c>
      <c r="H22">
        <v>45027</v>
      </c>
      <c r="I22">
        <v>44393</v>
      </c>
      <c r="L22">
        <f>SUM(D$17:D22)</f>
        <v>337100</v>
      </c>
      <c r="M22">
        <f>SUM(E$17:E22)</f>
        <v>338912</v>
      </c>
      <c r="N22">
        <f>SUM(F$17:F22)</f>
        <v>334279</v>
      </c>
      <c r="O22">
        <f>SUM(G$17:G22)</f>
        <v>314605</v>
      </c>
      <c r="P22">
        <f>SUM(H$17:H22)</f>
        <v>315624</v>
      </c>
      <c r="Q22">
        <f>SUM(I$17:I22)</f>
        <v>310741</v>
      </c>
      <c r="R22">
        <f t="shared" si="16"/>
        <v>315624</v>
      </c>
      <c r="T22" t="s">
        <v>13</v>
      </c>
      <c r="V22">
        <f t="shared" si="10"/>
        <v>21476</v>
      </c>
      <c r="W22">
        <f t="shared" si="11"/>
        <v>23288</v>
      </c>
      <c r="X22">
        <f t="shared" si="12"/>
        <v>18655</v>
      </c>
      <c r="Y22">
        <f t="shared" si="13"/>
        <v>-1019</v>
      </c>
      <c r="Z22">
        <f t="shared" si="14"/>
        <v>0</v>
      </c>
      <c r="AA22">
        <f t="shared" si="15"/>
        <v>-4883</v>
      </c>
    </row>
    <row r="23" spans="2:27" x14ac:dyDescent="0.25">
      <c r="B23" t="s">
        <v>14</v>
      </c>
      <c r="D23">
        <v>54700</v>
      </c>
      <c r="E23">
        <v>48754</v>
      </c>
      <c r="F23">
        <v>47220</v>
      </c>
      <c r="G23">
        <v>48128</v>
      </c>
      <c r="H23">
        <v>48331</v>
      </c>
      <c r="I23">
        <v>46349</v>
      </c>
      <c r="L23">
        <f>SUM(D$17:D23)</f>
        <v>391800</v>
      </c>
      <c r="M23">
        <f>SUM(E$17:E23)</f>
        <v>387666</v>
      </c>
      <c r="N23">
        <f>SUM(F$17:F23)</f>
        <v>381499</v>
      </c>
      <c r="O23">
        <f>SUM(G$17:G23)</f>
        <v>362733</v>
      </c>
      <c r="P23">
        <f>SUM(H$17:H23)</f>
        <v>363955</v>
      </c>
      <c r="Q23">
        <f>SUM(I$17:I23)</f>
        <v>357090</v>
      </c>
      <c r="R23">
        <f t="shared" si="16"/>
        <v>363955</v>
      </c>
      <c r="T23" t="s">
        <v>14</v>
      </c>
      <c r="V23">
        <f t="shared" si="10"/>
        <v>27845</v>
      </c>
      <c r="W23">
        <f t="shared" si="11"/>
        <v>23711</v>
      </c>
      <c r="X23">
        <f t="shared" si="12"/>
        <v>17544</v>
      </c>
      <c r="Y23">
        <f t="shared" si="13"/>
        <v>-1222</v>
      </c>
      <c r="Z23">
        <f t="shared" si="14"/>
        <v>0</v>
      </c>
      <c r="AA23">
        <f t="shared" si="15"/>
        <v>-6865</v>
      </c>
    </row>
    <row r="24" spans="2:27" x14ac:dyDescent="0.25">
      <c r="B24" t="s">
        <v>15</v>
      </c>
      <c r="D24">
        <v>52800</v>
      </c>
      <c r="E24">
        <v>51649</v>
      </c>
      <c r="F24">
        <v>49317</v>
      </c>
      <c r="G24">
        <v>47056</v>
      </c>
      <c r="H24">
        <v>47176</v>
      </c>
      <c r="I24">
        <v>46640</v>
      </c>
      <c r="L24">
        <f>SUM(D$17:D24)</f>
        <v>444600</v>
      </c>
      <c r="M24">
        <f>SUM(E$17:E24)</f>
        <v>439315</v>
      </c>
      <c r="N24">
        <f>SUM(F$17:F24)</f>
        <v>430816</v>
      </c>
      <c r="O24">
        <f>SUM(G$17:G24)</f>
        <v>409789</v>
      </c>
      <c r="P24">
        <f>SUM(H$17:H24)</f>
        <v>411131</v>
      </c>
      <c r="Q24">
        <f>SUM(I$17:I24)</f>
        <v>403730</v>
      </c>
      <c r="R24">
        <f t="shared" si="16"/>
        <v>411131</v>
      </c>
      <c r="T24" t="s">
        <v>15</v>
      </c>
      <c r="V24">
        <f t="shared" si="10"/>
        <v>33469</v>
      </c>
      <c r="W24">
        <f t="shared" si="11"/>
        <v>28184</v>
      </c>
      <c r="X24">
        <f t="shared" si="12"/>
        <v>19685</v>
      </c>
      <c r="Y24">
        <f t="shared" si="13"/>
        <v>-1342</v>
      </c>
      <c r="Z24">
        <f t="shared" si="14"/>
        <v>0</v>
      </c>
      <c r="AA24">
        <f t="shared" si="15"/>
        <v>-7401</v>
      </c>
    </row>
    <row r="25" spans="2:27" x14ac:dyDescent="0.25">
      <c r="B25" t="s">
        <v>16</v>
      </c>
      <c r="D25">
        <v>49600</v>
      </c>
      <c r="E25">
        <v>50068</v>
      </c>
      <c r="F25">
        <v>49377</v>
      </c>
      <c r="G25">
        <v>46181</v>
      </c>
      <c r="H25">
        <v>45803</v>
      </c>
      <c r="I25">
        <v>46144</v>
      </c>
      <c r="L25">
        <f>SUM(D$17:D25)</f>
        <v>494200</v>
      </c>
      <c r="M25">
        <f>SUM(E$17:E25)</f>
        <v>489383</v>
      </c>
      <c r="N25">
        <f>SUM(F$17:F25)</f>
        <v>480193</v>
      </c>
      <c r="O25">
        <f>SUM(G$17:G25)</f>
        <v>455970</v>
      </c>
      <c r="P25">
        <f>SUM(H$17:H25)</f>
        <v>456934</v>
      </c>
      <c r="Q25">
        <f>SUM(I$17:I25)</f>
        <v>449874</v>
      </c>
      <c r="R25">
        <f t="shared" si="16"/>
        <v>456934</v>
      </c>
      <c r="T25" t="s">
        <v>16</v>
      </c>
      <c r="V25">
        <f t="shared" si="10"/>
        <v>37266</v>
      </c>
      <c r="W25">
        <f t="shared" si="11"/>
        <v>32449</v>
      </c>
      <c r="X25">
        <f t="shared" si="12"/>
        <v>23259</v>
      </c>
      <c r="Y25">
        <f t="shared" si="13"/>
        <v>-964</v>
      </c>
      <c r="Z25">
        <f t="shared" si="14"/>
        <v>0</v>
      </c>
      <c r="AA25">
        <f t="shared" si="15"/>
        <v>-7060</v>
      </c>
    </row>
    <row r="26" spans="2:27" x14ac:dyDescent="0.25">
      <c r="B26" t="s">
        <v>17</v>
      </c>
      <c r="D26">
        <v>55800</v>
      </c>
      <c r="E26">
        <v>54057</v>
      </c>
      <c r="F26">
        <v>58197</v>
      </c>
      <c r="G26">
        <v>50410</v>
      </c>
      <c r="H26">
        <v>49993</v>
      </c>
      <c r="I26">
        <v>49452</v>
      </c>
      <c r="L26">
        <f>SUM(D$17:D26)</f>
        <v>550000</v>
      </c>
      <c r="M26">
        <f>SUM(E$17:E26)</f>
        <v>543440</v>
      </c>
      <c r="N26">
        <f>SUM(F$17:F26)</f>
        <v>538390</v>
      </c>
      <c r="O26">
        <f>SUM(G$17:G26)</f>
        <v>506380</v>
      </c>
      <c r="P26">
        <f>SUM(H$17:H26)</f>
        <v>506927</v>
      </c>
      <c r="Q26">
        <f>SUM(I$17:I26)</f>
        <v>499326</v>
      </c>
      <c r="R26">
        <f t="shared" si="16"/>
        <v>506927</v>
      </c>
      <c r="T26" t="s">
        <v>17</v>
      </c>
      <c r="V26">
        <f t="shared" si="10"/>
        <v>43073</v>
      </c>
      <c r="W26">
        <f t="shared" si="11"/>
        <v>36513</v>
      </c>
      <c r="X26">
        <f t="shared" si="12"/>
        <v>31463</v>
      </c>
      <c r="Y26">
        <f t="shared" si="13"/>
        <v>-547</v>
      </c>
      <c r="Z26">
        <f t="shared" si="14"/>
        <v>0</v>
      </c>
      <c r="AA26">
        <f t="shared" si="15"/>
        <v>-7601</v>
      </c>
    </row>
    <row r="27" spans="2:27" x14ac:dyDescent="0.25">
      <c r="B27" t="s">
        <v>18</v>
      </c>
      <c r="D27">
        <v>54700</v>
      </c>
      <c r="E27">
        <v>53914</v>
      </c>
      <c r="F27">
        <v>66237</v>
      </c>
      <c r="G27">
        <v>51905</v>
      </c>
      <c r="H27">
        <v>49736</v>
      </c>
      <c r="I27">
        <v>50011</v>
      </c>
      <c r="L27">
        <f>SUM(D$17:D27)</f>
        <v>604700</v>
      </c>
      <c r="M27">
        <f>SUM(E$17:E27)</f>
        <v>597354</v>
      </c>
      <c r="N27">
        <f>SUM(F$17:F27)</f>
        <v>604627</v>
      </c>
      <c r="O27">
        <f>SUM(G$17:G27)</f>
        <v>558285</v>
      </c>
      <c r="P27">
        <f>SUM(H$17:H27)</f>
        <v>556663</v>
      </c>
      <c r="Q27">
        <f>SUM(I$17:I27)</f>
        <v>549337</v>
      </c>
      <c r="R27">
        <f t="shared" si="16"/>
        <v>558285</v>
      </c>
      <c r="T27" t="s">
        <v>18</v>
      </c>
      <c r="V27">
        <f t="shared" si="10"/>
        <v>46415</v>
      </c>
      <c r="W27">
        <f t="shared" ref="W27:AA28" si="17">M27-$R27</f>
        <v>39069</v>
      </c>
      <c r="X27">
        <f t="shared" si="17"/>
        <v>46342</v>
      </c>
      <c r="Y27">
        <f t="shared" si="17"/>
        <v>0</v>
      </c>
      <c r="Z27">
        <f t="shared" si="17"/>
        <v>-1622</v>
      </c>
      <c r="AA27">
        <f t="shared" si="17"/>
        <v>-8948</v>
      </c>
    </row>
    <row r="28" spans="2:27" x14ac:dyDescent="0.25">
      <c r="B28" t="s">
        <v>19</v>
      </c>
      <c r="D28">
        <v>70600</v>
      </c>
      <c r="E28">
        <v>64231</v>
      </c>
      <c r="F28">
        <v>64295</v>
      </c>
      <c r="G28">
        <v>54958</v>
      </c>
      <c r="H28">
        <v>52985</v>
      </c>
      <c r="I28">
        <v>56937</v>
      </c>
      <c r="L28">
        <f>SUM(D$17:D28)</f>
        <v>675300</v>
      </c>
      <c r="M28">
        <f>SUM(E$17:E28)</f>
        <v>661585</v>
      </c>
      <c r="N28">
        <f>SUM(F$17:F28)</f>
        <v>668922</v>
      </c>
      <c r="O28">
        <f>SUM(G$17:G28)</f>
        <v>613243</v>
      </c>
      <c r="P28">
        <f>SUM(H$17:H28)</f>
        <v>609648</v>
      </c>
      <c r="Q28">
        <f>SUM(I$17:I28)</f>
        <v>606274</v>
      </c>
      <c r="R28">
        <f t="shared" si="16"/>
        <v>613243</v>
      </c>
      <c r="T28" t="s">
        <v>19</v>
      </c>
      <c r="V28">
        <f t="shared" si="10"/>
        <v>62057</v>
      </c>
      <c r="W28">
        <f t="shared" si="17"/>
        <v>48342</v>
      </c>
      <c r="X28">
        <f t="shared" si="17"/>
        <v>55679</v>
      </c>
      <c r="Y28">
        <f t="shared" si="17"/>
        <v>0</v>
      </c>
      <c r="Z28">
        <f t="shared" si="17"/>
        <v>-3595</v>
      </c>
      <c r="AA28">
        <f t="shared" si="17"/>
        <v>-6969</v>
      </c>
    </row>
    <row r="31" spans="2:27" x14ac:dyDescent="0.25">
      <c r="B31" s="3" t="s">
        <v>39</v>
      </c>
    </row>
    <row r="32" spans="2:27" x14ac:dyDescent="0.25">
      <c r="B32" s="3" t="s">
        <v>40</v>
      </c>
    </row>
  </sheetData>
  <hyperlinks>
    <hyperlink ref="A1" location="home!A1" display="home" xr:uid="{C9B71FBB-9B7C-4E40-9E85-F831BCD4B41F}"/>
    <hyperlink ref="B31" r:id="rId1" xr:uid="{492D6D57-332B-49E3-9F75-DF0545A97E11}"/>
    <hyperlink ref="B32" r:id="rId2" xr:uid="{DDF29151-3D10-4FE9-90B5-52503B5EE412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0992-0606-42AD-B539-3E88B4DC0F14}">
  <dimension ref="A1:AD31"/>
  <sheetViews>
    <sheetView workbookViewId="0">
      <selection activeCell="B33" sqref="B3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6252</v>
      </c>
      <c r="D2">
        <v>6478</v>
      </c>
      <c r="E2">
        <v>7439</v>
      </c>
      <c r="F2">
        <v>7108</v>
      </c>
      <c r="G2">
        <v>7246</v>
      </c>
      <c r="H2">
        <v>7254</v>
      </c>
      <c r="I2">
        <v>7078</v>
      </c>
      <c r="K2">
        <f>SUM(C$2:C2)</f>
        <v>6252</v>
      </c>
      <c r="L2">
        <f>SUM(D$2:D2)</f>
        <v>6478</v>
      </c>
      <c r="M2">
        <f>SUM(E$2:E2)</f>
        <v>7439</v>
      </c>
      <c r="N2">
        <f>SUM(F$2:F2)</f>
        <v>7108</v>
      </c>
      <c r="O2">
        <f>SUM(G$2:G2)</f>
        <v>7246</v>
      </c>
      <c r="P2">
        <f>SUM(H$2:H2)</f>
        <v>7254</v>
      </c>
      <c r="Q2">
        <f>SUM(I$2:I2)</f>
        <v>7078</v>
      </c>
      <c r="R2">
        <f>MEDIAN(M2:Q2)</f>
        <v>7246</v>
      </c>
      <c r="T2" t="s">
        <v>8</v>
      </c>
      <c r="U2">
        <f t="shared" ref="U2:V13" si="0">K2-$R2</f>
        <v>-994</v>
      </c>
      <c r="V2">
        <f t="shared" si="0"/>
        <v>-768</v>
      </c>
      <c r="W2">
        <f t="shared" ref="W2:W10" si="1">M2-$R2</f>
        <v>193</v>
      </c>
      <c r="X2">
        <f t="shared" ref="X2:X10" si="2">N2-$R2</f>
        <v>-138</v>
      </c>
      <c r="Y2">
        <f t="shared" ref="Y2:Y10" si="3">O2-$R2</f>
        <v>0</v>
      </c>
      <c r="Z2">
        <f t="shared" ref="Z2:Z10" si="4">P2-$R2</f>
        <v>8</v>
      </c>
      <c r="AA2">
        <f t="shared" ref="AA2:AA10" si="5">Q2-$R2</f>
        <v>-168</v>
      </c>
      <c r="AC2">
        <f>MEDIAN($E2:$I2)</f>
        <v>7246</v>
      </c>
      <c r="AD2">
        <f>MEDIAN(F2:I2)</f>
        <v>7177</v>
      </c>
    </row>
    <row r="3" spans="1:30" x14ac:dyDescent="0.25">
      <c r="B3" t="s">
        <v>9</v>
      </c>
      <c r="C3">
        <v>5760</v>
      </c>
      <c r="D3">
        <v>5675</v>
      </c>
      <c r="E3">
        <v>6876</v>
      </c>
      <c r="F3">
        <v>6738</v>
      </c>
      <c r="G3">
        <v>6398</v>
      </c>
      <c r="H3">
        <v>6512</v>
      </c>
      <c r="I3">
        <v>6610</v>
      </c>
      <c r="K3">
        <f>SUM(C$2:C3)</f>
        <v>12012</v>
      </c>
      <c r="L3">
        <f>SUM(D$2:D3)</f>
        <v>12153</v>
      </c>
      <c r="M3">
        <f>SUM(E$2:E3)</f>
        <v>14315</v>
      </c>
      <c r="N3">
        <f>SUM(F$2:F3)</f>
        <v>13846</v>
      </c>
      <c r="O3">
        <f>SUM(G$2:G3)</f>
        <v>13644</v>
      </c>
      <c r="P3">
        <f>SUM(H$2:H3)</f>
        <v>13766</v>
      </c>
      <c r="Q3">
        <f>SUM(I$2:I3)</f>
        <v>13688</v>
      </c>
      <c r="R3">
        <f t="shared" ref="R3:R13" si="6">MEDIAN(M3:Q3)</f>
        <v>13766</v>
      </c>
      <c r="T3" t="s">
        <v>9</v>
      </c>
      <c r="U3">
        <f t="shared" si="0"/>
        <v>-1754</v>
      </c>
      <c r="V3">
        <f t="shared" si="0"/>
        <v>-1613</v>
      </c>
      <c r="W3">
        <f t="shared" si="1"/>
        <v>549</v>
      </c>
      <c r="X3">
        <f t="shared" si="2"/>
        <v>80</v>
      </c>
      <c r="Y3">
        <f t="shared" si="3"/>
        <v>-122</v>
      </c>
      <c r="Z3">
        <f t="shared" si="4"/>
        <v>0</v>
      </c>
      <c r="AA3">
        <f t="shared" si="5"/>
        <v>-78</v>
      </c>
      <c r="AC3">
        <f t="shared" ref="AC3:AC13" si="7">MEDIAN($E3:$I3)</f>
        <v>6610</v>
      </c>
      <c r="AD3">
        <f t="shared" ref="AD3:AD13" si="8">MEDIAN(F3:I3)</f>
        <v>6561</v>
      </c>
    </row>
    <row r="4" spans="1:30" x14ac:dyDescent="0.25">
      <c r="B4" t="s">
        <v>10</v>
      </c>
      <c r="C4">
        <v>6180</v>
      </c>
      <c r="D4">
        <v>6135</v>
      </c>
      <c r="E4">
        <v>7536</v>
      </c>
      <c r="F4">
        <v>7071</v>
      </c>
      <c r="G4">
        <v>7031</v>
      </c>
      <c r="H4">
        <v>7169</v>
      </c>
      <c r="I4">
        <v>7184</v>
      </c>
      <c r="K4">
        <f>SUM(C$2:C4)</f>
        <v>18192</v>
      </c>
      <c r="L4">
        <f>SUM(D$2:D4)</f>
        <v>18288</v>
      </c>
      <c r="M4">
        <f>SUM(E$2:E4)</f>
        <v>21851</v>
      </c>
      <c r="N4">
        <f>SUM(F$2:F4)</f>
        <v>20917</v>
      </c>
      <c r="O4">
        <f>SUM(G$2:G4)</f>
        <v>20675</v>
      </c>
      <c r="P4">
        <f>SUM(H$2:H4)</f>
        <v>20935</v>
      </c>
      <c r="Q4">
        <f>SUM(I$2:I4)</f>
        <v>20872</v>
      </c>
      <c r="R4">
        <f t="shared" si="6"/>
        <v>20917</v>
      </c>
      <c r="T4" t="s">
        <v>10</v>
      </c>
      <c r="U4">
        <f t="shared" si="0"/>
        <v>-2725</v>
      </c>
      <c r="V4">
        <f t="shared" si="0"/>
        <v>-2629</v>
      </c>
      <c r="W4">
        <f t="shared" si="1"/>
        <v>934</v>
      </c>
      <c r="X4">
        <f t="shared" si="2"/>
        <v>0</v>
      </c>
      <c r="Y4">
        <f t="shared" si="3"/>
        <v>-242</v>
      </c>
      <c r="Z4">
        <f t="shared" si="4"/>
        <v>18</v>
      </c>
      <c r="AA4">
        <f t="shared" si="5"/>
        <v>-45</v>
      </c>
      <c r="AC4">
        <f t="shared" si="7"/>
        <v>7169</v>
      </c>
      <c r="AD4">
        <f t="shared" si="8"/>
        <v>7120</v>
      </c>
    </row>
    <row r="5" spans="1:30" x14ac:dyDescent="0.25">
      <c r="B5" t="s">
        <v>11</v>
      </c>
      <c r="D5">
        <v>6180</v>
      </c>
      <c r="E5">
        <v>7269</v>
      </c>
      <c r="F5">
        <v>7060</v>
      </c>
      <c r="G5">
        <v>7124</v>
      </c>
      <c r="H5">
        <v>7014</v>
      </c>
      <c r="I5">
        <v>7059</v>
      </c>
      <c r="L5">
        <f>SUM(D$2:D5)</f>
        <v>24468</v>
      </c>
      <c r="M5">
        <f>SUM(E$2:E5)</f>
        <v>29120</v>
      </c>
      <c r="N5">
        <f>SUM(F$2:F5)</f>
        <v>27977</v>
      </c>
      <c r="O5">
        <f>SUM(G$2:G5)</f>
        <v>27799</v>
      </c>
      <c r="P5">
        <f>SUM(H$2:H5)</f>
        <v>27949</v>
      </c>
      <c r="Q5">
        <f>SUM(I$2:I5)</f>
        <v>27931</v>
      </c>
      <c r="R5">
        <f t="shared" si="6"/>
        <v>27949</v>
      </c>
      <c r="T5" t="s">
        <v>11</v>
      </c>
      <c r="V5">
        <f t="shared" si="0"/>
        <v>-3481</v>
      </c>
      <c r="W5">
        <f t="shared" si="1"/>
        <v>1171</v>
      </c>
      <c r="X5">
        <f t="shared" si="2"/>
        <v>28</v>
      </c>
      <c r="Y5">
        <f t="shared" si="3"/>
        <v>-150</v>
      </c>
      <c r="Z5">
        <f t="shared" si="4"/>
        <v>0</v>
      </c>
      <c r="AA5">
        <f t="shared" si="5"/>
        <v>-18</v>
      </c>
      <c r="AC5">
        <f t="shared" si="7"/>
        <v>7060</v>
      </c>
      <c r="AD5">
        <f t="shared" si="8"/>
        <v>7059.5</v>
      </c>
    </row>
    <row r="6" spans="1:30" x14ac:dyDescent="0.25">
      <c r="B6" t="s">
        <v>12</v>
      </c>
      <c r="D6">
        <v>6575</v>
      </c>
      <c r="E6">
        <v>7449</v>
      </c>
      <c r="F6">
        <v>7369</v>
      </c>
      <c r="G6">
        <v>7439</v>
      </c>
      <c r="H6">
        <v>7494</v>
      </c>
      <c r="I6">
        <v>7604</v>
      </c>
      <c r="L6">
        <f>SUM(D$2:D6)</f>
        <v>31043</v>
      </c>
      <c r="M6">
        <f>SUM(E$2:E6)</f>
        <v>36569</v>
      </c>
      <c r="N6">
        <f>SUM(F$2:F6)</f>
        <v>35346</v>
      </c>
      <c r="O6">
        <f>SUM(G$2:G6)</f>
        <v>35238</v>
      </c>
      <c r="P6">
        <f>SUM(H$2:H6)</f>
        <v>35443</v>
      </c>
      <c r="Q6">
        <f>SUM(I$2:I6)</f>
        <v>35535</v>
      </c>
      <c r="R6">
        <f t="shared" si="6"/>
        <v>35443</v>
      </c>
      <c r="T6" t="s">
        <v>12</v>
      </c>
      <c r="V6">
        <f t="shared" si="0"/>
        <v>-4400</v>
      </c>
      <c r="W6">
        <f t="shared" si="1"/>
        <v>1126</v>
      </c>
      <c r="X6">
        <f t="shared" si="2"/>
        <v>-97</v>
      </c>
      <c r="Y6">
        <f t="shared" si="3"/>
        <v>-205</v>
      </c>
      <c r="Z6">
        <f t="shared" si="4"/>
        <v>0</v>
      </c>
      <c r="AA6">
        <f t="shared" si="5"/>
        <v>92</v>
      </c>
      <c r="AC6">
        <f t="shared" si="7"/>
        <v>7449</v>
      </c>
      <c r="AD6">
        <f t="shared" si="8"/>
        <v>7466.5</v>
      </c>
    </row>
    <row r="7" spans="1:30" x14ac:dyDescent="0.25">
      <c r="B7" t="s">
        <v>13</v>
      </c>
      <c r="D7">
        <v>6662</v>
      </c>
      <c r="E7">
        <v>7428</v>
      </c>
      <c r="F7">
        <v>7324</v>
      </c>
      <c r="G7">
        <v>7332</v>
      </c>
      <c r="H7">
        <v>7521</v>
      </c>
      <c r="I7">
        <v>7369</v>
      </c>
      <c r="L7">
        <f>SUM(D$2:D7)</f>
        <v>37705</v>
      </c>
      <c r="M7">
        <f>SUM(E$2:E7)</f>
        <v>43997</v>
      </c>
      <c r="N7">
        <f>SUM(F$2:F7)</f>
        <v>42670</v>
      </c>
      <c r="O7">
        <f>SUM(G$2:G7)</f>
        <v>42570</v>
      </c>
      <c r="P7">
        <f>SUM(H$2:H7)</f>
        <v>42964</v>
      </c>
      <c r="Q7">
        <f>SUM(I$2:I7)</f>
        <v>42904</v>
      </c>
      <c r="R7">
        <f t="shared" si="6"/>
        <v>42904</v>
      </c>
      <c r="T7" t="s">
        <v>13</v>
      </c>
      <c r="V7">
        <f t="shared" si="0"/>
        <v>-5199</v>
      </c>
      <c r="W7">
        <f t="shared" si="1"/>
        <v>1093</v>
      </c>
      <c r="X7">
        <f t="shared" si="2"/>
        <v>-234</v>
      </c>
      <c r="Y7">
        <f t="shared" si="3"/>
        <v>-334</v>
      </c>
      <c r="Z7">
        <f t="shared" si="4"/>
        <v>60</v>
      </c>
      <c r="AA7">
        <f t="shared" si="5"/>
        <v>0</v>
      </c>
      <c r="AC7">
        <f t="shared" si="7"/>
        <v>7369</v>
      </c>
      <c r="AD7">
        <f t="shared" si="8"/>
        <v>7350.5</v>
      </c>
    </row>
    <row r="8" spans="1:30" x14ac:dyDescent="0.25">
      <c r="B8" t="s">
        <v>14</v>
      </c>
      <c r="D8">
        <v>6850</v>
      </c>
      <c r="E8">
        <v>7957</v>
      </c>
      <c r="F8">
        <v>7810</v>
      </c>
      <c r="G8">
        <v>7902</v>
      </c>
      <c r="H8">
        <v>8071</v>
      </c>
      <c r="I8">
        <v>7802</v>
      </c>
      <c r="L8">
        <f>SUM(D$2:D8)</f>
        <v>44555</v>
      </c>
      <c r="M8">
        <f>SUM(E$2:E8)</f>
        <v>51954</v>
      </c>
      <c r="N8">
        <f>SUM(F$2:F8)</f>
        <v>50480</v>
      </c>
      <c r="O8">
        <f>SUM(G$2:G8)</f>
        <v>50472</v>
      </c>
      <c r="P8">
        <f>SUM(H$2:H8)</f>
        <v>51035</v>
      </c>
      <c r="Q8">
        <f>SUM(I$2:I8)</f>
        <v>50706</v>
      </c>
      <c r="R8">
        <f t="shared" si="6"/>
        <v>50706</v>
      </c>
      <c r="T8" t="s">
        <v>14</v>
      </c>
      <c r="V8">
        <f t="shared" si="0"/>
        <v>-6151</v>
      </c>
      <c r="W8">
        <f t="shared" si="1"/>
        <v>1248</v>
      </c>
      <c r="X8">
        <f t="shared" si="2"/>
        <v>-226</v>
      </c>
      <c r="Y8">
        <f t="shared" si="3"/>
        <v>-234</v>
      </c>
      <c r="Z8">
        <f t="shared" si="4"/>
        <v>329</v>
      </c>
      <c r="AA8">
        <f t="shared" si="5"/>
        <v>0</v>
      </c>
      <c r="AC8">
        <f t="shared" si="7"/>
        <v>7902</v>
      </c>
      <c r="AD8">
        <f t="shared" si="8"/>
        <v>7856</v>
      </c>
    </row>
    <row r="9" spans="1:30" x14ac:dyDescent="0.25">
      <c r="B9" t="s">
        <v>15</v>
      </c>
      <c r="D9">
        <v>6747</v>
      </c>
      <c r="E9">
        <v>7831</v>
      </c>
      <c r="F9">
        <v>7375</v>
      </c>
      <c r="G9">
        <v>7485</v>
      </c>
      <c r="H9">
        <v>8054</v>
      </c>
      <c r="I9">
        <v>7659</v>
      </c>
      <c r="L9">
        <f>SUM(D$2:D9)</f>
        <v>51302</v>
      </c>
      <c r="M9">
        <f>SUM(E$2:E9)</f>
        <v>59785</v>
      </c>
      <c r="N9">
        <f>SUM(F$2:F9)</f>
        <v>57855</v>
      </c>
      <c r="O9">
        <f>SUM(G$2:G9)</f>
        <v>57957</v>
      </c>
      <c r="P9">
        <f>SUM(H$2:H9)</f>
        <v>59089</v>
      </c>
      <c r="Q9">
        <f>SUM(I$2:I9)</f>
        <v>58365</v>
      </c>
      <c r="R9">
        <f t="shared" si="6"/>
        <v>58365</v>
      </c>
      <c r="T9" t="s">
        <v>15</v>
      </c>
      <c r="V9">
        <f t="shared" si="0"/>
        <v>-7063</v>
      </c>
      <c r="W9">
        <f t="shared" si="1"/>
        <v>1420</v>
      </c>
      <c r="X9">
        <f t="shared" si="2"/>
        <v>-510</v>
      </c>
      <c r="Y9">
        <f t="shared" si="3"/>
        <v>-408</v>
      </c>
      <c r="Z9">
        <f t="shared" si="4"/>
        <v>724</v>
      </c>
      <c r="AA9">
        <f t="shared" si="5"/>
        <v>0</v>
      </c>
      <c r="AC9">
        <f t="shared" si="7"/>
        <v>7659</v>
      </c>
      <c r="AD9">
        <f t="shared" si="8"/>
        <v>7572</v>
      </c>
    </row>
    <row r="10" spans="1:30" x14ac:dyDescent="0.25">
      <c r="B10" t="s">
        <v>16</v>
      </c>
      <c r="D10">
        <v>6622</v>
      </c>
      <c r="E10">
        <v>7874</v>
      </c>
      <c r="F10">
        <v>7440</v>
      </c>
      <c r="G10">
        <v>7418</v>
      </c>
      <c r="H10">
        <v>7644</v>
      </c>
      <c r="I10">
        <v>7508</v>
      </c>
      <c r="L10">
        <f>SUM(D$2:D10)</f>
        <v>57924</v>
      </c>
      <c r="M10">
        <f>SUM(E$2:E10)</f>
        <v>67659</v>
      </c>
      <c r="N10">
        <f>SUM(F$2:F10)</f>
        <v>65295</v>
      </c>
      <c r="O10">
        <f>SUM(G$2:G10)</f>
        <v>65375</v>
      </c>
      <c r="P10">
        <f>SUM(H$2:H10)</f>
        <v>66733</v>
      </c>
      <c r="Q10">
        <f>SUM(I$2:I10)</f>
        <v>65873</v>
      </c>
      <c r="R10">
        <f t="shared" si="6"/>
        <v>65873</v>
      </c>
      <c r="T10" t="s">
        <v>16</v>
      </c>
      <c r="V10">
        <f t="shared" si="0"/>
        <v>-7949</v>
      </c>
      <c r="W10">
        <f t="shared" si="1"/>
        <v>1786</v>
      </c>
      <c r="X10">
        <f t="shared" si="2"/>
        <v>-578</v>
      </c>
      <c r="Y10">
        <f t="shared" si="3"/>
        <v>-498</v>
      </c>
      <c r="Z10">
        <f t="shared" si="4"/>
        <v>860</v>
      </c>
      <c r="AA10">
        <f t="shared" si="5"/>
        <v>0</v>
      </c>
      <c r="AC10">
        <f t="shared" si="7"/>
        <v>7508</v>
      </c>
      <c r="AD10">
        <f t="shared" si="8"/>
        <v>7474</v>
      </c>
    </row>
    <row r="11" spans="1:30" x14ac:dyDescent="0.25">
      <c r="B11" t="s">
        <v>17</v>
      </c>
      <c r="D11">
        <v>6505</v>
      </c>
      <c r="E11">
        <v>7842</v>
      </c>
      <c r="F11">
        <v>7250</v>
      </c>
      <c r="G11">
        <v>7168</v>
      </c>
      <c r="H11">
        <v>7365</v>
      </c>
      <c r="I11">
        <v>7447</v>
      </c>
      <c r="L11">
        <f>SUM(D$2:D11)</f>
        <v>64429</v>
      </c>
      <c r="M11">
        <f>SUM(E$2:E11)</f>
        <v>75501</v>
      </c>
      <c r="N11">
        <f>SUM(F$2:F11)</f>
        <v>72545</v>
      </c>
      <c r="O11">
        <f>SUM(G$2:G11)</f>
        <v>72543</v>
      </c>
      <c r="P11">
        <f>SUM(H$2:H11)</f>
        <v>74098</v>
      </c>
      <c r="Q11">
        <f>SUM(I$2:I11)</f>
        <v>73320</v>
      </c>
      <c r="R11">
        <f t="shared" si="6"/>
        <v>73320</v>
      </c>
      <c r="T11" t="s">
        <v>17</v>
      </c>
      <c r="V11">
        <f t="shared" si="0"/>
        <v>-8891</v>
      </c>
      <c r="W11">
        <f t="shared" ref="W11:AA13" si="9">M11-$R11</f>
        <v>2181</v>
      </c>
      <c r="X11">
        <f t="shared" si="9"/>
        <v>-775</v>
      </c>
      <c r="Y11">
        <f t="shared" si="9"/>
        <v>-777</v>
      </c>
      <c r="Z11">
        <f t="shared" si="9"/>
        <v>778</v>
      </c>
      <c r="AA11">
        <f t="shared" si="9"/>
        <v>0</v>
      </c>
      <c r="AC11">
        <f t="shared" si="7"/>
        <v>7365</v>
      </c>
      <c r="AD11">
        <f t="shared" si="8"/>
        <v>7307.5</v>
      </c>
    </row>
    <row r="12" spans="1:30" x14ac:dyDescent="0.25">
      <c r="B12" t="s">
        <v>18</v>
      </c>
      <c r="D12">
        <v>6006</v>
      </c>
      <c r="E12">
        <v>7165</v>
      </c>
      <c r="F12">
        <v>6494</v>
      </c>
      <c r="G12">
        <v>6826</v>
      </c>
      <c r="H12">
        <v>6962</v>
      </c>
      <c r="I12">
        <v>7001</v>
      </c>
      <c r="L12">
        <f>SUM(D$2:D12)</f>
        <v>70435</v>
      </c>
      <c r="M12">
        <f>SUM(E$2:E12)</f>
        <v>82666</v>
      </c>
      <c r="N12">
        <f>SUM(F$2:F12)</f>
        <v>79039</v>
      </c>
      <c r="O12">
        <f>SUM(G$2:G12)</f>
        <v>79369</v>
      </c>
      <c r="P12">
        <f>SUM(H$2:H12)</f>
        <v>81060</v>
      </c>
      <c r="Q12">
        <f>SUM(I$2:I12)</f>
        <v>80321</v>
      </c>
      <c r="R12">
        <f t="shared" si="6"/>
        <v>80321</v>
      </c>
      <c r="T12" t="s">
        <v>18</v>
      </c>
      <c r="V12">
        <f t="shared" si="0"/>
        <v>-9886</v>
      </c>
      <c r="W12">
        <f t="shared" si="9"/>
        <v>2345</v>
      </c>
      <c r="X12">
        <f t="shared" si="9"/>
        <v>-1282</v>
      </c>
      <c r="Y12">
        <f t="shared" si="9"/>
        <v>-952</v>
      </c>
      <c r="Z12">
        <f t="shared" si="9"/>
        <v>739</v>
      </c>
      <c r="AA12">
        <f t="shared" si="9"/>
        <v>0</v>
      </c>
      <c r="AC12">
        <f t="shared" si="7"/>
        <v>6962</v>
      </c>
      <c r="AD12">
        <f t="shared" si="8"/>
        <v>6894</v>
      </c>
    </row>
    <row r="13" spans="1:30" x14ac:dyDescent="0.25">
      <c r="B13" t="s">
        <v>19</v>
      </c>
      <c r="E13">
        <v>6978</v>
      </c>
      <c r="F13">
        <v>6875</v>
      </c>
      <c r="G13">
        <v>6803</v>
      </c>
      <c r="H13">
        <v>6791</v>
      </c>
      <c r="I13">
        <v>7060</v>
      </c>
      <c r="L13" s="1">
        <v>82045</v>
      </c>
      <c r="M13">
        <f>SUM(E$2:E13)</f>
        <v>89644</v>
      </c>
      <c r="N13">
        <f>SUM(F$2:F13)</f>
        <v>85914</v>
      </c>
      <c r="O13">
        <f>SUM(G$2:G13)</f>
        <v>86172</v>
      </c>
      <c r="P13">
        <f>SUM(H$2:H13)</f>
        <v>87851</v>
      </c>
      <c r="Q13">
        <f>SUM(I$2:I13)</f>
        <v>87381</v>
      </c>
      <c r="R13">
        <f t="shared" si="6"/>
        <v>87381</v>
      </c>
      <c r="T13" t="s">
        <v>19</v>
      </c>
      <c r="V13">
        <f t="shared" si="0"/>
        <v>-5336</v>
      </c>
      <c r="W13">
        <f t="shared" si="9"/>
        <v>2263</v>
      </c>
      <c r="X13">
        <f t="shared" si="9"/>
        <v>-1467</v>
      </c>
      <c r="Y13">
        <f t="shared" si="9"/>
        <v>-1209</v>
      </c>
      <c r="Z13">
        <f t="shared" si="9"/>
        <v>470</v>
      </c>
      <c r="AA13">
        <f t="shared" si="9"/>
        <v>0</v>
      </c>
      <c r="AC13">
        <f t="shared" si="7"/>
        <v>6875</v>
      </c>
      <c r="AD13">
        <f t="shared" si="8"/>
        <v>6839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6782</v>
      </c>
      <c r="D17">
        <v>6505</v>
      </c>
      <c r="E17">
        <v>7888</v>
      </c>
      <c r="F17">
        <v>6163</v>
      </c>
      <c r="G17">
        <v>6118</v>
      </c>
      <c r="H17">
        <v>6619</v>
      </c>
      <c r="I17">
        <v>7545</v>
      </c>
      <c r="K17">
        <f>SUM(C$17:C17)</f>
        <v>6782</v>
      </c>
      <c r="L17">
        <f>SUM(D$17:D17)</f>
        <v>6505</v>
      </c>
      <c r="M17">
        <f>SUM(E$17:E17)</f>
        <v>7888</v>
      </c>
      <c r="N17">
        <f>SUM(F$17:F17)</f>
        <v>6163</v>
      </c>
      <c r="O17">
        <f>SUM(G$17:G17)</f>
        <v>6118</v>
      </c>
      <c r="P17">
        <f>SUM(H$17:H17)</f>
        <v>6619</v>
      </c>
      <c r="Q17">
        <f>SUM(I$17:I17)</f>
        <v>7545</v>
      </c>
      <c r="R17">
        <f t="shared" ref="R17:R28" si="10">MEDIAN(M17:Q17)</f>
        <v>6619</v>
      </c>
      <c r="T17" t="s">
        <v>8</v>
      </c>
      <c r="U17">
        <f t="shared" ref="U17:V28" si="11">K17-$R17</f>
        <v>163</v>
      </c>
      <c r="V17">
        <f t="shared" si="11"/>
        <v>-114</v>
      </c>
      <c r="W17">
        <f t="shared" ref="W17:W25" si="12">M17-$R17</f>
        <v>1269</v>
      </c>
      <c r="X17">
        <f t="shared" ref="X17:X25" si="13">N17-$R17</f>
        <v>-456</v>
      </c>
      <c r="Y17">
        <f t="shared" ref="Y17:Y25" si="14">O17-$R17</f>
        <v>-501</v>
      </c>
      <c r="Z17">
        <f t="shared" ref="Z17:Z25" si="15">P17-$R17</f>
        <v>0</v>
      </c>
      <c r="AA17">
        <f t="shared" ref="AA17:AA25" si="16">Q17-$R17</f>
        <v>926</v>
      </c>
    </row>
    <row r="18" spans="2:27" x14ac:dyDescent="0.25">
      <c r="B18" t="s">
        <v>9</v>
      </c>
      <c r="C18">
        <v>5469</v>
      </c>
      <c r="D18">
        <v>5785</v>
      </c>
      <c r="E18">
        <v>5463</v>
      </c>
      <c r="F18">
        <v>5696</v>
      </c>
      <c r="G18">
        <v>6066</v>
      </c>
      <c r="H18">
        <v>5843</v>
      </c>
      <c r="I18">
        <v>5882</v>
      </c>
      <c r="K18">
        <f>SUM(C$17:C18)</f>
        <v>12251</v>
      </c>
      <c r="L18">
        <f>SUM(D$17:D18)</f>
        <v>12290</v>
      </c>
      <c r="M18">
        <f>SUM(E$17:E18)</f>
        <v>13351</v>
      </c>
      <c r="N18">
        <f>SUM(F$17:F18)</f>
        <v>11859</v>
      </c>
      <c r="O18">
        <f>SUM(G$17:G18)</f>
        <v>12184</v>
      </c>
      <c r="P18">
        <f>SUM(H$17:H18)</f>
        <v>12462</v>
      </c>
      <c r="Q18">
        <f>SUM(I$17:I18)</f>
        <v>13427</v>
      </c>
      <c r="R18">
        <f t="shared" si="10"/>
        <v>12462</v>
      </c>
      <c r="T18" t="s">
        <v>9</v>
      </c>
      <c r="U18">
        <f t="shared" si="11"/>
        <v>-211</v>
      </c>
      <c r="V18">
        <f t="shared" si="11"/>
        <v>-172</v>
      </c>
      <c r="W18">
        <f t="shared" si="12"/>
        <v>889</v>
      </c>
      <c r="X18">
        <f t="shared" si="13"/>
        <v>-603</v>
      </c>
      <c r="Y18">
        <f t="shared" si="14"/>
        <v>-278</v>
      </c>
      <c r="Z18">
        <f t="shared" si="15"/>
        <v>0</v>
      </c>
      <c r="AA18">
        <f t="shared" si="16"/>
        <v>965</v>
      </c>
    </row>
    <row r="19" spans="2:27" x14ac:dyDescent="0.25">
      <c r="B19" t="s">
        <v>10</v>
      </c>
      <c r="C19">
        <v>6156</v>
      </c>
      <c r="D19">
        <v>6585</v>
      </c>
      <c r="E19">
        <v>5626</v>
      </c>
      <c r="F19">
        <v>6652</v>
      </c>
      <c r="G19">
        <v>6147</v>
      </c>
      <c r="H19">
        <v>6500</v>
      </c>
      <c r="I19">
        <v>5692</v>
      </c>
      <c r="K19">
        <f>SUM(C$17:C19)</f>
        <v>18407</v>
      </c>
      <c r="L19">
        <f>SUM(D$17:D19)</f>
        <v>18875</v>
      </c>
      <c r="M19">
        <f>SUM(E$17:E19)</f>
        <v>18977</v>
      </c>
      <c r="N19">
        <f>SUM(F$17:F19)</f>
        <v>18511</v>
      </c>
      <c r="O19">
        <f>SUM(G$17:G19)</f>
        <v>18331</v>
      </c>
      <c r="P19">
        <f>SUM(H$17:H19)</f>
        <v>18962</v>
      </c>
      <c r="Q19">
        <f>SUM(I$17:I19)</f>
        <v>19119</v>
      </c>
      <c r="R19">
        <f t="shared" si="10"/>
        <v>18962</v>
      </c>
      <c r="T19" t="s">
        <v>10</v>
      </c>
      <c r="U19">
        <f t="shared" si="11"/>
        <v>-555</v>
      </c>
      <c r="V19">
        <f t="shared" si="11"/>
        <v>-87</v>
      </c>
      <c r="W19">
        <f t="shared" si="12"/>
        <v>15</v>
      </c>
      <c r="X19">
        <f t="shared" si="13"/>
        <v>-451</v>
      </c>
      <c r="Y19">
        <f t="shared" si="14"/>
        <v>-631</v>
      </c>
      <c r="Z19">
        <f t="shared" si="15"/>
        <v>0</v>
      </c>
      <c r="AA19">
        <f t="shared" si="16"/>
        <v>157</v>
      </c>
    </row>
    <row r="20" spans="2:27" x14ac:dyDescent="0.25">
      <c r="B20" t="s">
        <v>11</v>
      </c>
      <c r="D20">
        <v>5783</v>
      </c>
      <c r="E20">
        <v>5387</v>
      </c>
      <c r="F20">
        <v>6684</v>
      </c>
      <c r="G20">
        <v>5523</v>
      </c>
      <c r="H20">
        <v>5364</v>
      </c>
      <c r="I20">
        <v>5172</v>
      </c>
      <c r="L20">
        <f>SUM(D$17:D20)</f>
        <v>24658</v>
      </c>
      <c r="M20">
        <f>SUM(E$17:E20)</f>
        <v>24364</v>
      </c>
      <c r="N20">
        <f>SUM(F$17:F20)</f>
        <v>25195</v>
      </c>
      <c r="O20">
        <f>SUM(G$17:G20)</f>
        <v>23854</v>
      </c>
      <c r="P20">
        <f>SUM(H$17:H20)</f>
        <v>24326</v>
      </c>
      <c r="Q20">
        <f>SUM(I$17:I20)</f>
        <v>24291</v>
      </c>
      <c r="R20">
        <f t="shared" si="10"/>
        <v>24326</v>
      </c>
      <c r="T20" t="s">
        <v>11</v>
      </c>
      <c r="V20">
        <f t="shared" si="11"/>
        <v>332</v>
      </c>
      <c r="W20">
        <f t="shared" si="12"/>
        <v>38</v>
      </c>
      <c r="X20">
        <f t="shared" si="13"/>
        <v>869</v>
      </c>
      <c r="Y20">
        <f t="shared" si="14"/>
        <v>-472</v>
      </c>
      <c r="Z20">
        <f t="shared" si="15"/>
        <v>0</v>
      </c>
      <c r="AA20">
        <f t="shared" si="16"/>
        <v>-35</v>
      </c>
    </row>
    <row r="21" spans="2:27" x14ac:dyDescent="0.25">
      <c r="B21" t="s">
        <v>12</v>
      </c>
      <c r="D21">
        <v>5337</v>
      </c>
      <c r="E21">
        <v>5412</v>
      </c>
      <c r="F21">
        <v>5138</v>
      </c>
      <c r="G21">
        <v>5559</v>
      </c>
      <c r="H21">
        <v>5259</v>
      </c>
      <c r="I21">
        <v>5312</v>
      </c>
      <c r="L21">
        <f>SUM(D$17:D21)</f>
        <v>29995</v>
      </c>
      <c r="M21">
        <f>SUM(E$17:E21)</f>
        <v>29776</v>
      </c>
      <c r="N21">
        <f>SUM(F$17:F21)</f>
        <v>30333</v>
      </c>
      <c r="O21">
        <f>SUM(G$17:G21)</f>
        <v>29413</v>
      </c>
      <c r="P21">
        <f>SUM(H$17:H21)</f>
        <v>29585</v>
      </c>
      <c r="Q21">
        <f>SUM(I$17:I21)</f>
        <v>29603</v>
      </c>
      <c r="R21">
        <f t="shared" si="10"/>
        <v>29603</v>
      </c>
      <c r="T21" t="s">
        <v>12</v>
      </c>
      <c r="V21">
        <f t="shared" si="11"/>
        <v>392</v>
      </c>
      <c r="W21">
        <f t="shared" si="12"/>
        <v>173</v>
      </c>
      <c r="X21">
        <f t="shared" si="13"/>
        <v>730</v>
      </c>
      <c r="Y21">
        <f t="shared" si="14"/>
        <v>-190</v>
      </c>
      <c r="Z21">
        <f t="shared" si="15"/>
        <v>-18</v>
      </c>
      <c r="AA21">
        <f t="shared" si="16"/>
        <v>0</v>
      </c>
    </row>
    <row r="22" spans="2:27" x14ac:dyDescent="0.25">
      <c r="B22" t="s">
        <v>13</v>
      </c>
      <c r="D22">
        <v>5437</v>
      </c>
      <c r="E22">
        <v>5069</v>
      </c>
      <c r="F22">
        <v>4981</v>
      </c>
      <c r="G22">
        <v>5208</v>
      </c>
      <c r="H22">
        <v>4944</v>
      </c>
      <c r="I22">
        <v>4871</v>
      </c>
      <c r="L22">
        <f>SUM(D$17:D22)</f>
        <v>35432</v>
      </c>
      <c r="M22">
        <f>SUM(E$17:E22)</f>
        <v>34845</v>
      </c>
      <c r="N22">
        <f>SUM(F$17:F22)</f>
        <v>35314</v>
      </c>
      <c r="O22">
        <f>SUM(G$17:G22)</f>
        <v>34621</v>
      </c>
      <c r="P22">
        <f>SUM(H$17:H22)</f>
        <v>34529</v>
      </c>
      <c r="Q22">
        <f>SUM(I$17:I22)</f>
        <v>34474</v>
      </c>
      <c r="R22">
        <f t="shared" si="10"/>
        <v>34621</v>
      </c>
      <c r="T22" t="s">
        <v>13</v>
      </c>
      <c r="V22">
        <f t="shared" si="11"/>
        <v>811</v>
      </c>
      <c r="W22">
        <f t="shared" si="12"/>
        <v>224</v>
      </c>
      <c r="X22">
        <f t="shared" si="13"/>
        <v>693</v>
      </c>
      <c r="Y22">
        <f t="shared" si="14"/>
        <v>0</v>
      </c>
      <c r="Z22">
        <f t="shared" si="15"/>
        <v>-92</v>
      </c>
      <c r="AA22">
        <f t="shared" si="16"/>
        <v>-147</v>
      </c>
    </row>
    <row r="23" spans="2:27" x14ac:dyDescent="0.25">
      <c r="B23" t="s">
        <v>14</v>
      </c>
      <c r="D23">
        <v>6091</v>
      </c>
      <c r="E23">
        <v>5284</v>
      </c>
      <c r="F23">
        <v>5238</v>
      </c>
      <c r="G23">
        <v>5426</v>
      </c>
      <c r="H23">
        <v>5173</v>
      </c>
      <c r="I23">
        <v>5021</v>
      </c>
      <c r="L23">
        <f>SUM(D$17:D23)</f>
        <v>41523</v>
      </c>
      <c r="M23">
        <f>SUM(E$17:E23)</f>
        <v>40129</v>
      </c>
      <c r="N23">
        <f>SUM(F$17:F23)</f>
        <v>40552</v>
      </c>
      <c r="O23">
        <f>SUM(G$17:G23)</f>
        <v>40047</v>
      </c>
      <c r="P23">
        <f>SUM(H$17:H23)</f>
        <v>39702</v>
      </c>
      <c r="Q23">
        <f>SUM(I$17:I23)</f>
        <v>39495</v>
      </c>
      <c r="R23">
        <f t="shared" si="10"/>
        <v>40047</v>
      </c>
      <c r="T23" t="s">
        <v>14</v>
      </c>
      <c r="V23">
        <f t="shared" si="11"/>
        <v>1476</v>
      </c>
      <c r="W23">
        <f t="shared" si="12"/>
        <v>82</v>
      </c>
      <c r="X23">
        <f t="shared" si="13"/>
        <v>505</v>
      </c>
      <c r="Y23">
        <f t="shared" si="14"/>
        <v>0</v>
      </c>
      <c r="Z23">
        <f t="shared" si="15"/>
        <v>-345</v>
      </c>
      <c r="AA23">
        <f t="shared" si="16"/>
        <v>-552</v>
      </c>
    </row>
    <row r="24" spans="2:27" x14ac:dyDescent="0.25">
      <c r="B24" t="s">
        <v>15</v>
      </c>
      <c r="D24">
        <v>5745</v>
      </c>
      <c r="E24">
        <v>5517</v>
      </c>
      <c r="F24">
        <v>5303</v>
      </c>
      <c r="G24">
        <v>5210</v>
      </c>
      <c r="H24">
        <v>5377</v>
      </c>
      <c r="I24">
        <v>5165</v>
      </c>
      <c r="L24">
        <f>SUM(D$17:D24)</f>
        <v>47268</v>
      </c>
      <c r="M24">
        <f>SUM(E$17:E24)</f>
        <v>45646</v>
      </c>
      <c r="N24">
        <f>SUM(F$17:F24)</f>
        <v>45855</v>
      </c>
      <c r="O24">
        <f>SUM(G$17:G24)</f>
        <v>45257</v>
      </c>
      <c r="P24">
        <f>SUM(H$17:H24)</f>
        <v>45079</v>
      </c>
      <c r="Q24">
        <f>SUM(I$17:I24)</f>
        <v>44660</v>
      </c>
      <c r="R24">
        <f t="shared" si="10"/>
        <v>45257</v>
      </c>
      <c r="T24" t="s">
        <v>15</v>
      </c>
      <c r="V24">
        <f t="shared" si="11"/>
        <v>2011</v>
      </c>
      <c r="W24">
        <f t="shared" si="12"/>
        <v>389</v>
      </c>
      <c r="X24">
        <f t="shared" si="13"/>
        <v>598</v>
      </c>
      <c r="Y24">
        <f t="shared" si="14"/>
        <v>0</v>
      </c>
      <c r="Z24">
        <f t="shared" si="15"/>
        <v>-178</v>
      </c>
      <c r="AA24">
        <f t="shared" si="16"/>
        <v>-597</v>
      </c>
    </row>
    <row r="25" spans="2:27" x14ac:dyDescent="0.25">
      <c r="B25" t="s">
        <v>16</v>
      </c>
      <c r="D25">
        <v>5378</v>
      </c>
      <c r="E25">
        <v>5716</v>
      </c>
      <c r="F25">
        <v>5353</v>
      </c>
      <c r="G25">
        <v>5287</v>
      </c>
      <c r="H25">
        <v>5109</v>
      </c>
      <c r="I25">
        <v>5147</v>
      </c>
      <c r="L25">
        <f>SUM(D$17:D25)</f>
        <v>52646</v>
      </c>
      <c r="M25">
        <f>SUM(E$17:E25)</f>
        <v>51362</v>
      </c>
      <c r="N25">
        <f>SUM(F$17:F25)</f>
        <v>51208</v>
      </c>
      <c r="O25">
        <f>SUM(G$17:G25)</f>
        <v>50544</v>
      </c>
      <c r="P25">
        <f>SUM(H$17:H25)</f>
        <v>50188</v>
      </c>
      <c r="Q25">
        <f>SUM(I$17:I25)</f>
        <v>49807</v>
      </c>
      <c r="R25">
        <f t="shared" si="10"/>
        <v>50544</v>
      </c>
      <c r="T25" t="s">
        <v>16</v>
      </c>
      <c r="V25">
        <f t="shared" si="11"/>
        <v>2102</v>
      </c>
      <c r="W25">
        <f t="shared" si="12"/>
        <v>818</v>
      </c>
      <c r="X25">
        <f t="shared" si="13"/>
        <v>664</v>
      </c>
      <c r="Y25">
        <f t="shared" si="14"/>
        <v>0</v>
      </c>
      <c r="Z25">
        <f t="shared" si="15"/>
        <v>-356</v>
      </c>
      <c r="AA25">
        <f t="shared" si="16"/>
        <v>-737</v>
      </c>
    </row>
    <row r="26" spans="2:27" x14ac:dyDescent="0.25">
      <c r="B26" t="s">
        <v>17</v>
      </c>
      <c r="D26">
        <v>6185</v>
      </c>
      <c r="E26">
        <v>5848</v>
      </c>
      <c r="F26">
        <v>6272</v>
      </c>
      <c r="G26">
        <v>5631</v>
      </c>
      <c r="H26">
        <v>5464</v>
      </c>
      <c r="I26">
        <v>5486</v>
      </c>
      <c r="L26">
        <f>SUM(D$17:D26)</f>
        <v>58831</v>
      </c>
      <c r="M26">
        <f>SUM(E$17:E26)</f>
        <v>57210</v>
      </c>
      <c r="N26">
        <f>SUM(F$17:F26)</f>
        <v>57480</v>
      </c>
      <c r="O26">
        <f>SUM(G$17:G26)</f>
        <v>56175</v>
      </c>
      <c r="P26">
        <f>SUM(H$17:H26)</f>
        <v>55652</v>
      </c>
      <c r="Q26">
        <f>SUM(I$17:I26)</f>
        <v>55293</v>
      </c>
      <c r="R26">
        <f t="shared" si="10"/>
        <v>56175</v>
      </c>
      <c r="T26" t="s">
        <v>17</v>
      </c>
      <c r="V26">
        <f t="shared" si="11"/>
        <v>2656</v>
      </c>
      <c r="W26">
        <f t="shared" ref="W26:AA28" si="17">M26-$R26</f>
        <v>1035</v>
      </c>
      <c r="X26">
        <f t="shared" si="17"/>
        <v>1305</v>
      </c>
      <c r="Y26">
        <f t="shared" si="17"/>
        <v>0</v>
      </c>
      <c r="Z26">
        <f t="shared" si="17"/>
        <v>-523</v>
      </c>
      <c r="AA26">
        <f t="shared" si="17"/>
        <v>-882</v>
      </c>
    </row>
    <row r="27" spans="2:27" x14ac:dyDescent="0.25">
      <c r="B27" t="s">
        <v>18</v>
      </c>
      <c r="D27">
        <v>6073</v>
      </c>
      <c r="E27">
        <v>6351</v>
      </c>
      <c r="F27">
        <v>9101</v>
      </c>
      <c r="G27">
        <v>5684</v>
      </c>
      <c r="H27">
        <v>5481</v>
      </c>
      <c r="I27">
        <v>5493</v>
      </c>
      <c r="L27">
        <f>SUM(D$17:D27)</f>
        <v>64904</v>
      </c>
      <c r="M27">
        <f>SUM(E$17:E27)</f>
        <v>63561</v>
      </c>
      <c r="N27">
        <f>SUM(F$17:F27)</f>
        <v>66581</v>
      </c>
      <c r="O27">
        <f>SUM(G$17:G27)</f>
        <v>61859</v>
      </c>
      <c r="P27">
        <f>SUM(H$17:H27)</f>
        <v>61133</v>
      </c>
      <c r="Q27">
        <f>SUM(I$17:I27)</f>
        <v>60786</v>
      </c>
      <c r="R27">
        <f t="shared" si="10"/>
        <v>61859</v>
      </c>
      <c r="T27" t="s">
        <v>18</v>
      </c>
      <c r="V27">
        <f t="shared" si="11"/>
        <v>3045</v>
      </c>
      <c r="W27">
        <f t="shared" si="17"/>
        <v>1702</v>
      </c>
      <c r="X27">
        <f t="shared" si="17"/>
        <v>4722</v>
      </c>
      <c r="Y27">
        <f t="shared" si="17"/>
        <v>0</v>
      </c>
      <c r="Z27">
        <f t="shared" si="17"/>
        <v>-726</v>
      </c>
      <c r="AA27">
        <f t="shared" si="17"/>
        <v>-1073</v>
      </c>
    </row>
    <row r="28" spans="2:27" x14ac:dyDescent="0.25">
      <c r="B28" t="s">
        <v>19</v>
      </c>
      <c r="E28">
        <v>7631</v>
      </c>
      <c r="F28">
        <v>9614</v>
      </c>
      <c r="G28">
        <v>5921</v>
      </c>
      <c r="H28">
        <v>5955</v>
      </c>
      <c r="I28">
        <v>6185</v>
      </c>
      <c r="L28" s="1">
        <v>74295</v>
      </c>
      <c r="M28">
        <f>SUM(E$17:E28)</f>
        <v>71192</v>
      </c>
      <c r="N28">
        <f>SUM(F$17:F28)</f>
        <v>76195</v>
      </c>
      <c r="O28">
        <f>SUM(G$17:G28)</f>
        <v>67780</v>
      </c>
      <c r="P28">
        <f>SUM(H$17:H28)</f>
        <v>67088</v>
      </c>
      <c r="Q28">
        <f>SUM(I$17:I28)</f>
        <v>66971</v>
      </c>
      <c r="R28">
        <f t="shared" si="10"/>
        <v>67780</v>
      </c>
      <c r="T28" t="s">
        <v>19</v>
      </c>
      <c r="V28">
        <f t="shared" si="11"/>
        <v>6515</v>
      </c>
      <c r="W28">
        <f t="shared" si="17"/>
        <v>3412</v>
      </c>
      <c r="X28">
        <f t="shared" si="17"/>
        <v>8415</v>
      </c>
      <c r="Y28">
        <f t="shared" si="17"/>
        <v>0</v>
      </c>
      <c r="Z28">
        <f t="shared" si="17"/>
        <v>-692</v>
      </c>
      <c r="AA28">
        <f t="shared" si="17"/>
        <v>-809</v>
      </c>
    </row>
    <row r="31" spans="2:27" x14ac:dyDescent="0.25">
      <c r="B31" s="3" t="s">
        <v>66</v>
      </c>
      <c r="C31" s="3"/>
    </row>
  </sheetData>
  <hyperlinks>
    <hyperlink ref="A1" location="home!A1" display="home" xr:uid="{AD305216-F3F7-4BB2-93C6-104404127CD2}"/>
    <hyperlink ref="B31" r:id="rId1" xr:uid="{252CDF8D-6430-451E-96A2-9F3365464543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9CCC-C2AC-431F-9C21-4F38768D827E}">
  <dimension ref="A1:AD34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D2">
        <v>6611</v>
      </c>
      <c r="E2">
        <v>6921</v>
      </c>
      <c r="F2">
        <v>6932</v>
      </c>
      <c r="G2">
        <v>7061</v>
      </c>
      <c r="H2">
        <v>7219</v>
      </c>
      <c r="I2">
        <v>7040</v>
      </c>
      <c r="L2">
        <f>SUM(D$2:D2)</f>
        <v>6611</v>
      </c>
      <c r="M2">
        <f>SUM(E$2:E2)</f>
        <v>6921</v>
      </c>
      <c r="N2">
        <f>SUM(F$2:F2)</f>
        <v>6932</v>
      </c>
      <c r="O2">
        <f>SUM(G$2:G2)</f>
        <v>7061</v>
      </c>
      <c r="P2">
        <f>SUM(H$2:H2)</f>
        <v>7219</v>
      </c>
      <c r="Q2">
        <f>SUM(I$2:I2)</f>
        <v>7040</v>
      </c>
      <c r="R2">
        <f>MEDIAN(M2:Q2)</f>
        <v>7040</v>
      </c>
      <c r="T2" t="s">
        <v>8</v>
      </c>
      <c r="V2">
        <f t="shared" ref="U2:V13" si="0">L2-$R2</f>
        <v>-429</v>
      </c>
      <c r="W2">
        <f t="shared" ref="W2:W10" si="1">M2-$R2</f>
        <v>-119</v>
      </c>
      <c r="X2">
        <f t="shared" ref="X2:X10" si="2">N2-$R2</f>
        <v>-108</v>
      </c>
      <c r="Y2">
        <f t="shared" ref="Y2:Y10" si="3">O2-$R2</f>
        <v>21</v>
      </c>
      <c r="Z2">
        <f t="shared" ref="Z2:Z10" si="4">P2-$R2</f>
        <v>179</v>
      </c>
      <c r="AA2">
        <f t="shared" ref="AA2:AA10" si="5">Q2-$R2</f>
        <v>0</v>
      </c>
      <c r="AC2">
        <f>MEDIAN($E2:$I2)</f>
        <v>7040</v>
      </c>
      <c r="AD2">
        <f>MEDIAN(F2:I2)</f>
        <v>7050.5</v>
      </c>
    </row>
    <row r="3" spans="1:30" x14ac:dyDescent="0.25">
      <c r="B3" t="s">
        <v>9</v>
      </c>
      <c r="D3">
        <v>6188</v>
      </c>
      <c r="E3">
        <v>6641</v>
      </c>
      <c r="F3">
        <v>6327</v>
      </c>
      <c r="G3">
        <v>6363</v>
      </c>
      <c r="H3">
        <v>6529</v>
      </c>
      <c r="I3">
        <v>6723</v>
      </c>
      <c r="L3">
        <f>SUM(D$2:D3)</f>
        <v>12799</v>
      </c>
      <c r="M3">
        <f>SUM(E$2:E3)</f>
        <v>13562</v>
      </c>
      <c r="N3">
        <f>SUM(F$2:F3)</f>
        <v>13259</v>
      </c>
      <c r="O3">
        <f>SUM(G$2:G3)</f>
        <v>13424</v>
      </c>
      <c r="P3">
        <f>SUM(H$2:H3)</f>
        <v>13748</v>
      </c>
      <c r="Q3">
        <f>SUM(I$2:I3)</f>
        <v>13763</v>
      </c>
      <c r="R3">
        <f t="shared" ref="R3:R13" si="6">MEDIAN(M3:Q3)</f>
        <v>13562</v>
      </c>
      <c r="T3" t="s">
        <v>9</v>
      </c>
      <c r="V3">
        <f t="shared" si="0"/>
        <v>-763</v>
      </c>
      <c r="W3">
        <f t="shared" si="1"/>
        <v>0</v>
      </c>
      <c r="X3">
        <f t="shared" si="2"/>
        <v>-303</v>
      </c>
      <c r="Y3">
        <f t="shared" si="3"/>
        <v>-138</v>
      </c>
      <c r="Z3">
        <f t="shared" si="4"/>
        <v>186</v>
      </c>
      <c r="AA3">
        <f t="shared" si="5"/>
        <v>201</v>
      </c>
      <c r="AC3">
        <f t="shared" ref="AC3:AC13" si="7">MEDIAN($E3:$I3)</f>
        <v>6529</v>
      </c>
      <c r="AD3">
        <f t="shared" ref="AD3:AD13" si="8">MEDIAN(F3:I3)</f>
        <v>6446</v>
      </c>
    </row>
    <row r="4" spans="1:30" x14ac:dyDescent="0.25">
      <c r="B4" t="s">
        <v>10</v>
      </c>
      <c r="D4">
        <v>6447</v>
      </c>
      <c r="E4">
        <v>7106</v>
      </c>
      <c r="F4">
        <v>6802</v>
      </c>
      <c r="G4">
        <v>6859</v>
      </c>
      <c r="H4">
        <v>6967</v>
      </c>
      <c r="I4">
        <v>7148</v>
      </c>
      <c r="K4">
        <v>18581</v>
      </c>
      <c r="L4">
        <f>SUM(D$2:D4)</f>
        <v>19246</v>
      </c>
      <c r="M4">
        <f>SUM(E$2:E4)</f>
        <v>20668</v>
      </c>
      <c r="N4">
        <f>SUM(F$2:F4)</f>
        <v>20061</v>
      </c>
      <c r="O4">
        <f>SUM(G$2:G4)</f>
        <v>20283</v>
      </c>
      <c r="P4">
        <f>SUM(H$2:H4)</f>
        <v>20715</v>
      </c>
      <c r="Q4">
        <f>SUM(I$2:I4)</f>
        <v>20911</v>
      </c>
      <c r="R4">
        <f t="shared" si="6"/>
        <v>20668</v>
      </c>
      <c r="T4" t="s">
        <v>10</v>
      </c>
      <c r="U4">
        <f t="shared" si="0"/>
        <v>-2087</v>
      </c>
      <c r="V4">
        <f t="shared" si="0"/>
        <v>-1422</v>
      </c>
      <c r="W4">
        <f t="shared" si="1"/>
        <v>0</v>
      </c>
      <c r="X4">
        <f t="shared" si="2"/>
        <v>-607</v>
      </c>
      <c r="Y4">
        <f t="shared" si="3"/>
        <v>-385</v>
      </c>
      <c r="Z4">
        <f t="shared" si="4"/>
        <v>47</v>
      </c>
      <c r="AA4">
        <f t="shared" si="5"/>
        <v>243</v>
      </c>
      <c r="AC4">
        <f t="shared" si="7"/>
        <v>6967</v>
      </c>
      <c r="AD4">
        <f t="shared" si="8"/>
        <v>6913</v>
      </c>
    </row>
    <row r="5" spans="1:30" x14ac:dyDescent="0.25">
      <c r="B5" t="s">
        <v>11</v>
      </c>
      <c r="D5">
        <v>6388</v>
      </c>
      <c r="E5">
        <v>6732</v>
      </c>
      <c r="F5">
        <v>6666</v>
      </c>
      <c r="G5">
        <v>6889</v>
      </c>
      <c r="H5">
        <v>6790</v>
      </c>
      <c r="I5">
        <v>7038</v>
      </c>
      <c r="L5">
        <f>SUM(D$2:D5)</f>
        <v>25634</v>
      </c>
      <c r="M5">
        <f>SUM(E$2:E5)</f>
        <v>27400</v>
      </c>
      <c r="N5">
        <f>SUM(F$2:F5)</f>
        <v>26727</v>
      </c>
      <c r="O5">
        <f>SUM(G$2:G5)</f>
        <v>27172</v>
      </c>
      <c r="P5">
        <f>SUM(H$2:H5)</f>
        <v>27505</v>
      </c>
      <c r="Q5">
        <f>SUM(I$2:I5)</f>
        <v>27949</v>
      </c>
      <c r="R5">
        <f t="shared" si="6"/>
        <v>27400</v>
      </c>
      <c r="T5" t="s">
        <v>11</v>
      </c>
      <c r="V5">
        <f t="shared" si="0"/>
        <v>-1766</v>
      </c>
      <c r="W5">
        <f t="shared" si="1"/>
        <v>0</v>
      </c>
      <c r="X5">
        <f t="shared" si="2"/>
        <v>-673</v>
      </c>
      <c r="Y5">
        <f t="shared" si="3"/>
        <v>-228</v>
      </c>
      <c r="Z5">
        <f t="shared" si="4"/>
        <v>105</v>
      </c>
      <c r="AA5">
        <f t="shared" si="5"/>
        <v>549</v>
      </c>
      <c r="AC5">
        <f t="shared" si="7"/>
        <v>6790</v>
      </c>
      <c r="AD5">
        <f t="shared" si="8"/>
        <v>6839.5</v>
      </c>
    </row>
    <row r="6" spans="1:30" x14ac:dyDescent="0.25">
      <c r="B6" t="s">
        <v>12</v>
      </c>
      <c r="D6">
        <v>7016</v>
      </c>
      <c r="E6">
        <v>7121</v>
      </c>
      <c r="F6">
        <v>7082</v>
      </c>
      <c r="G6">
        <v>7038</v>
      </c>
      <c r="H6">
        <v>7386</v>
      </c>
      <c r="I6">
        <v>7459</v>
      </c>
      <c r="L6">
        <f>SUM(D$2:D6)</f>
        <v>32650</v>
      </c>
      <c r="M6">
        <f>SUM(E$2:E6)</f>
        <v>34521</v>
      </c>
      <c r="N6">
        <f>SUM(F$2:F6)</f>
        <v>33809</v>
      </c>
      <c r="O6">
        <f>SUM(G$2:G6)</f>
        <v>34210</v>
      </c>
      <c r="P6">
        <f>SUM(H$2:H6)</f>
        <v>34891</v>
      </c>
      <c r="Q6">
        <f>SUM(I$2:I6)</f>
        <v>35408</v>
      </c>
      <c r="R6">
        <f t="shared" si="6"/>
        <v>34521</v>
      </c>
      <c r="T6" t="s">
        <v>12</v>
      </c>
      <c r="V6">
        <f t="shared" si="0"/>
        <v>-1871</v>
      </c>
      <c r="W6">
        <f t="shared" si="1"/>
        <v>0</v>
      </c>
      <c r="X6">
        <f t="shared" si="2"/>
        <v>-712</v>
      </c>
      <c r="Y6">
        <f t="shared" si="3"/>
        <v>-311</v>
      </c>
      <c r="Z6">
        <f t="shared" si="4"/>
        <v>370</v>
      </c>
      <c r="AA6">
        <f t="shared" si="5"/>
        <v>887</v>
      </c>
      <c r="AC6">
        <f t="shared" si="7"/>
        <v>7121</v>
      </c>
      <c r="AD6">
        <f t="shared" si="8"/>
        <v>7234</v>
      </c>
    </row>
    <row r="7" spans="1:30" x14ac:dyDescent="0.25">
      <c r="B7" t="s">
        <v>13</v>
      </c>
      <c r="D7">
        <v>7185</v>
      </c>
      <c r="E7">
        <v>7225</v>
      </c>
      <c r="F7">
        <v>7099</v>
      </c>
      <c r="G7">
        <v>7118</v>
      </c>
      <c r="H7">
        <v>7217</v>
      </c>
      <c r="I7">
        <v>7498</v>
      </c>
      <c r="L7">
        <f>SUM(D$2:D7)</f>
        <v>39835</v>
      </c>
      <c r="M7">
        <f>SUM(E$2:E7)</f>
        <v>41746</v>
      </c>
      <c r="N7">
        <f>SUM(F$2:F7)</f>
        <v>40908</v>
      </c>
      <c r="O7">
        <f>SUM(G$2:G7)</f>
        <v>41328</v>
      </c>
      <c r="P7">
        <f>SUM(H$2:H7)</f>
        <v>42108</v>
      </c>
      <c r="Q7">
        <f>SUM(I$2:I7)</f>
        <v>42906</v>
      </c>
      <c r="R7">
        <f t="shared" si="6"/>
        <v>41746</v>
      </c>
      <c r="T7" t="s">
        <v>13</v>
      </c>
      <c r="V7">
        <f t="shared" si="0"/>
        <v>-1911</v>
      </c>
      <c r="W7">
        <f t="shared" si="1"/>
        <v>0</v>
      </c>
      <c r="X7">
        <f t="shared" si="2"/>
        <v>-838</v>
      </c>
      <c r="Y7">
        <f t="shared" si="3"/>
        <v>-418</v>
      </c>
      <c r="Z7">
        <f t="shared" si="4"/>
        <v>362</v>
      </c>
      <c r="AA7">
        <f t="shared" si="5"/>
        <v>1160</v>
      </c>
      <c r="AC7">
        <f t="shared" si="7"/>
        <v>7217</v>
      </c>
      <c r="AD7">
        <f t="shared" si="8"/>
        <v>7167.5</v>
      </c>
    </row>
    <row r="8" spans="1:30" x14ac:dyDescent="0.25">
      <c r="B8" t="s">
        <v>14</v>
      </c>
      <c r="D8">
        <v>7571</v>
      </c>
      <c r="E8">
        <v>7657</v>
      </c>
      <c r="F8">
        <v>7679</v>
      </c>
      <c r="G8">
        <v>7804</v>
      </c>
      <c r="H8">
        <v>7874</v>
      </c>
      <c r="I8">
        <v>7941</v>
      </c>
      <c r="L8">
        <f>SUM(D$2:D8)</f>
        <v>47406</v>
      </c>
      <c r="M8">
        <f>SUM(E$2:E8)</f>
        <v>49403</v>
      </c>
      <c r="N8">
        <f>SUM(F$2:F8)</f>
        <v>48587</v>
      </c>
      <c r="O8">
        <f>SUM(G$2:G8)</f>
        <v>49132</v>
      </c>
      <c r="P8">
        <f>SUM(H$2:H8)</f>
        <v>49982</v>
      </c>
      <c r="Q8">
        <f>SUM(I$2:I8)</f>
        <v>50847</v>
      </c>
      <c r="R8">
        <f t="shared" si="6"/>
        <v>49403</v>
      </c>
      <c r="T8" t="s">
        <v>14</v>
      </c>
      <c r="V8">
        <f t="shared" si="0"/>
        <v>-1997</v>
      </c>
      <c r="W8">
        <f t="shared" si="1"/>
        <v>0</v>
      </c>
      <c r="X8">
        <f t="shared" si="2"/>
        <v>-816</v>
      </c>
      <c r="Y8">
        <f t="shared" si="3"/>
        <v>-271</v>
      </c>
      <c r="Z8">
        <f t="shared" si="4"/>
        <v>579</v>
      </c>
      <c r="AA8">
        <f t="shared" si="5"/>
        <v>1444</v>
      </c>
      <c r="AC8">
        <f t="shared" si="7"/>
        <v>7804</v>
      </c>
      <c r="AD8">
        <f t="shared" si="8"/>
        <v>7839</v>
      </c>
    </row>
    <row r="9" spans="1:30" x14ac:dyDescent="0.25">
      <c r="B9" t="s">
        <v>15</v>
      </c>
      <c r="D9">
        <v>7504</v>
      </c>
      <c r="E9">
        <v>7528</v>
      </c>
      <c r="F9">
        <v>7543</v>
      </c>
      <c r="G9">
        <v>7489</v>
      </c>
      <c r="H9">
        <v>7588</v>
      </c>
      <c r="I9">
        <v>7840</v>
      </c>
      <c r="L9">
        <f>SUM(D$2:D9)</f>
        <v>54910</v>
      </c>
      <c r="M9">
        <f>SUM(E$2:E9)</f>
        <v>56931</v>
      </c>
      <c r="N9">
        <f>SUM(F$2:F9)</f>
        <v>56130</v>
      </c>
      <c r="O9">
        <f>SUM(G$2:G9)</f>
        <v>56621</v>
      </c>
      <c r="P9">
        <f>SUM(H$2:H9)</f>
        <v>57570</v>
      </c>
      <c r="Q9">
        <f>SUM(I$2:I9)</f>
        <v>58687</v>
      </c>
      <c r="R9">
        <f t="shared" si="6"/>
        <v>56931</v>
      </c>
      <c r="T9" t="s">
        <v>15</v>
      </c>
      <c r="V9">
        <f t="shared" si="0"/>
        <v>-2021</v>
      </c>
      <c r="W9">
        <f t="shared" si="1"/>
        <v>0</v>
      </c>
      <c r="X9">
        <f t="shared" si="2"/>
        <v>-801</v>
      </c>
      <c r="Y9">
        <f t="shared" si="3"/>
        <v>-310</v>
      </c>
      <c r="Z9">
        <f t="shared" si="4"/>
        <v>639</v>
      </c>
      <c r="AA9">
        <f t="shared" si="5"/>
        <v>1756</v>
      </c>
      <c r="AC9">
        <f t="shared" si="7"/>
        <v>7543</v>
      </c>
      <c r="AD9">
        <f t="shared" si="8"/>
        <v>7565.5</v>
      </c>
    </row>
    <row r="10" spans="1:30" x14ac:dyDescent="0.25">
      <c r="B10" t="s">
        <v>16</v>
      </c>
      <c r="D10">
        <v>7593</v>
      </c>
      <c r="E10">
        <v>7888</v>
      </c>
      <c r="F10">
        <v>7330</v>
      </c>
      <c r="G10">
        <v>7478</v>
      </c>
      <c r="H10">
        <v>7430</v>
      </c>
      <c r="I10">
        <v>7495</v>
      </c>
      <c r="L10">
        <f>SUM(D$2:D10)</f>
        <v>62503</v>
      </c>
      <c r="M10">
        <f>SUM(E$2:E10)</f>
        <v>64819</v>
      </c>
      <c r="N10">
        <f>SUM(F$2:F10)</f>
        <v>63460</v>
      </c>
      <c r="O10">
        <f>SUM(G$2:G10)</f>
        <v>64099</v>
      </c>
      <c r="P10">
        <f>SUM(H$2:H10)</f>
        <v>65000</v>
      </c>
      <c r="Q10">
        <f>SUM(I$2:I10)</f>
        <v>66182</v>
      </c>
      <c r="R10">
        <f t="shared" si="6"/>
        <v>64819</v>
      </c>
      <c r="T10" t="s">
        <v>16</v>
      </c>
      <c r="V10">
        <f t="shared" si="0"/>
        <v>-2316</v>
      </c>
      <c r="W10">
        <f t="shared" si="1"/>
        <v>0</v>
      </c>
      <c r="X10">
        <f t="shared" si="2"/>
        <v>-1359</v>
      </c>
      <c r="Y10">
        <f t="shared" si="3"/>
        <v>-720</v>
      </c>
      <c r="Z10">
        <f t="shared" si="4"/>
        <v>181</v>
      </c>
      <c r="AA10">
        <f t="shared" si="5"/>
        <v>1363</v>
      </c>
      <c r="AC10">
        <f t="shared" si="7"/>
        <v>7478</v>
      </c>
      <c r="AD10">
        <f t="shared" si="8"/>
        <v>7454</v>
      </c>
    </row>
    <row r="11" spans="1:30" x14ac:dyDescent="0.25">
      <c r="B11" t="s">
        <v>17</v>
      </c>
      <c r="D11">
        <v>7261</v>
      </c>
      <c r="E11">
        <v>7580</v>
      </c>
      <c r="F11">
        <v>7195</v>
      </c>
      <c r="G11">
        <v>7348</v>
      </c>
      <c r="H11">
        <v>7182</v>
      </c>
      <c r="I11">
        <v>7361</v>
      </c>
      <c r="L11">
        <f>SUM(D$2:D11)</f>
        <v>69764</v>
      </c>
      <c r="M11">
        <f>SUM(E$2:E11)</f>
        <v>72399</v>
      </c>
      <c r="N11">
        <f>SUM(F$2:F11)</f>
        <v>70655</v>
      </c>
      <c r="O11">
        <f>SUM(G$2:G11)</f>
        <v>71447</v>
      </c>
      <c r="P11">
        <f>SUM(H$2:H11)</f>
        <v>72182</v>
      </c>
      <c r="Q11">
        <f>SUM(I$2:I11)</f>
        <v>73543</v>
      </c>
      <c r="R11">
        <f t="shared" si="6"/>
        <v>72182</v>
      </c>
      <c r="T11" t="s">
        <v>17</v>
      </c>
      <c r="V11">
        <f t="shared" si="0"/>
        <v>-2418</v>
      </c>
      <c r="W11">
        <f t="shared" ref="W11:AA13" si="9">M11-$R11</f>
        <v>217</v>
      </c>
      <c r="X11">
        <f t="shared" si="9"/>
        <v>-1527</v>
      </c>
      <c r="Y11">
        <f t="shared" si="9"/>
        <v>-735</v>
      </c>
      <c r="Z11">
        <f t="shared" si="9"/>
        <v>0</v>
      </c>
      <c r="AA11">
        <f t="shared" si="9"/>
        <v>1361</v>
      </c>
      <c r="AC11">
        <f t="shared" si="7"/>
        <v>7348</v>
      </c>
      <c r="AD11">
        <f t="shared" si="8"/>
        <v>7271.5</v>
      </c>
    </row>
    <row r="12" spans="1:30" x14ac:dyDescent="0.25">
      <c r="B12" t="s">
        <v>18</v>
      </c>
      <c r="D12">
        <v>6526</v>
      </c>
      <c r="E12">
        <v>6897</v>
      </c>
      <c r="F12">
        <v>6413</v>
      </c>
      <c r="G12">
        <v>6646</v>
      </c>
      <c r="H12">
        <v>6647</v>
      </c>
      <c r="I12">
        <v>7043</v>
      </c>
      <c r="L12">
        <f>SUM(D$2:D12)</f>
        <v>76290</v>
      </c>
      <c r="M12">
        <f>SUM(E$2:E12)</f>
        <v>79296</v>
      </c>
      <c r="N12">
        <f>SUM(F$2:F12)</f>
        <v>77068</v>
      </c>
      <c r="O12">
        <f>SUM(G$2:G12)</f>
        <v>78093</v>
      </c>
      <c r="P12">
        <f>SUM(H$2:H12)</f>
        <v>78829</v>
      </c>
      <c r="Q12">
        <f>SUM(I$2:I12)</f>
        <v>80586</v>
      </c>
      <c r="R12">
        <f t="shared" si="6"/>
        <v>78829</v>
      </c>
      <c r="T12" t="s">
        <v>18</v>
      </c>
      <c r="V12">
        <f t="shared" si="0"/>
        <v>-2539</v>
      </c>
      <c r="W12">
        <f t="shared" si="9"/>
        <v>467</v>
      </c>
      <c r="X12">
        <f t="shared" si="9"/>
        <v>-1761</v>
      </c>
      <c r="Y12">
        <f t="shared" si="9"/>
        <v>-736</v>
      </c>
      <c r="Z12">
        <f t="shared" si="9"/>
        <v>0</v>
      </c>
      <c r="AA12">
        <f t="shared" si="9"/>
        <v>1757</v>
      </c>
      <c r="AC12">
        <f t="shared" si="7"/>
        <v>6647</v>
      </c>
      <c r="AD12">
        <f t="shared" si="8"/>
        <v>6646.5</v>
      </c>
    </row>
    <row r="13" spans="1:30" x14ac:dyDescent="0.25">
      <c r="B13" t="s">
        <v>19</v>
      </c>
      <c r="D13">
        <v>6337</v>
      </c>
      <c r="E13">
        <v>6782</v>
      </c>
      <c r="F13">
        <v>6535</v>
      </c>
      <c r="G13">
        <v>6859</v>
      </c>
      <c r="H13">
        <v>6706</v>
      </c>
      <c r="I13">
        <v>7047</v>
      </c>
      <c r="L13">
        <f>SUM(D$2:D13)</f>
        <v>82627</v>
      </c>
      <c r="M13">
        <f>SUM(E$2:E13)</f>
        <v>86078</v>
      </c>
      <c r="N13">
        <f>SUM(F$2:F13)</f>
        <v>83603</v>
      </c>
      <c r="O13">
        <f>SUM(G$2:G13)</f>
        <v>84952</v>
      </c>
      <c r="P13">
        <f>SUM(H$2:H13)</f>
        <v>85535</v>
      </c>
      <c r="Q13">
        <f>SUM(I$2:I13)</f>
        <v>87633</v>
      </c>
      <c r="R13">
        <f t="shared" si="6"/>
        <v>85535</v>
      </c>
      <c r="T13" t="s">
        <v>19</v>
      </c>
      <c r="V13">
        <f t="shared" si="0"/>
        <v>-2908</v>
      </c>
      <c r="W13">
        <f t="shared" si="9"/>
        <v>543</v>
      </c>
      <c r="X13">
        <f t="shared" si="9"/>
        <v>-1932</v>
      </c>
      <c r="Y13">
        <f t="shared" si="9"/>
        <v>-583</v>
      </c>
      <c r="Z13">
        <f t="shared" si="9"/>
        <v>0</v>
      </c>
      <c r="AA13">
        <f t="shared" si="9"/>
        <v>2098</v>
      </c>
      <c r="AC13">
        <f t="shared" si="7"/>
        <v>6782</v>
      </c>
      <c r="AD13">
        <f t="shared" si="8"/>
        <v>6782.5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D17">
        <v>7824</v>
      </c>
      <c r="E17">
        <v>8746</v>
      </c>
      <c r="F17">
        <v>7950</v>
      </c>
      <c r="G17">
        <v>7601</v>
      </c>
      <c r="H17">
        <v>8049</v>
      </c>
      <c r="I17">
        <v>9728</v>
      </c>
      <c r="L17">
        <f>SUM(D$17:D17)</f>
        <v>7824</v>
      </c>
      <c r="M17">
        <f>SUM(E$17:E17)</f>
        <v>8746</v>
      </c>
      <c r="N17">
        <f>SUM(F$17:F17)</f>
        <v>7950</v>
      </c>
      <c r="O17">
        <f>SUM(G$17:G17)</f>
        <v>7601</v>
      </c>
      <c r="P17">
        <f>SUM(H$17:H17)</f>
        <v>8049</v>
      </c>
      <c r="Q17">
        <f>SUM(I$17:I17)</f>
        <v>9728</v>
      </c>
      <c r="R17">
        <f t="shared" ref="R17:R28" si="10">MEDIAN(M17:Q17)</f>
        <v>8049</v>
      </c>
      <c r="T17" t="s">
        <v>8</v>
      </c>
      <c r="V17">
        <f t="shared" ref="U17:AA28" si="11">L17-$R17</f>
        <v>-225</v>
      </c>
      <c r="W17">
        <f t="shared" si="11"/>
        <v>697</v>
      </c>
      <c r="X17">
        <f t="shared" si="11"/>
        <v>-99</v>
      </c>
      <c r="Y17">
        <f t="shared" si="11"/>
        <v>-448</v>
      </c>
      <c r="Z17">
        <f t="shared" si="11"/>
        <v>0</v>
      </c>
      <c r="AA17">
        <f t="shared" si="11"/>
        <v>1679</v>
      </c>
    </row>
    <row r="18" spans="2:27" x14ac:dyDescent="0.25">
      <c r="B18" t="s">
        <v>9</v>
      </c>
      <c r="D18">
        <v>7441</v>
      </c>
      <c r="E18">
        <v>7018</v>
      </c>
      <c r="F18">
        <v>7291</v>
      </c>
      <c r="G18">
        <v>7240</v>
      </c>
      <c r="H18">
        <v>7854</v>
      </c>
      <c r="I18">
        <v>7460</v>
      </c>
      <c r="L18">
        <f>SUM(D$17:D18)</f>
        <v>15265</v>
      </c>
      <c r="M18">
        <f>SUM(E$17:E18)</f>
        <v>15764</v>
      </c>
      <c r="N18">
        <f>SUM(F$17:F18)</f>
        <v>15241</v>
      </c>
      <c r="O18">
        <f>SUM(G$17:G18)</f>
        <v>14841</v>
      </c>
      <c r="P18">
        <f>SUM(H$17:H18)</f>
        <v>15903</v>
      </c>
      <c r="Q18">
        <f>SUM(I$17:I18)</f>
        <v>17188</v>
      </c>
      <c r="R18">
        <f t="shared" si="10"/>
        <v>15764</v>
      </c>
      <c r="T18" t="s">
        <v>9</v>
      </c>
      <c r="V18">
        <f t="shared" si="11"/>
        <v>-499</v>
      </c>
      <c r="W18">
        <f t="shared" si="11"/>
        <v>0</v>
      </c>
      <c r="X18">
        <f t="shared" si="11"/>
        <v>-523</v>
      </c>
      <c r="Y18">
        <f t="shared" si="11"/>
        <v>-923</v>
      </c>
      <c r="Z18">
        <f t="shared" si="11"/>
        <v>139</v>
      </c>
      <c r="AA18">
        <f t="shared" si="11"/>
        <v>1424</v>
      </c>
    </row>
    <row r="19" spans="2:27" x14ac:dyDescent="0.25">
      <c r="B19" t="s">
        <v>10</v>
      </c>
      <c r="D19">
        <v>8612</v>
      </c>
      <c r="E19">
        <v>7425</v>
      </c>
      <c r="F19">
        <v>7974</v>
      </c>
      <c r="G19">
        <v>7787</v>
      </c>
      <c r="H19">
        <v>8339</v>
      </c>
      <c r="I19">
        <v>7110</v>
      </c>
      <c r="K19">
        <v>24089</v>
      </c>
      <c r="L19">
        <f>SUM(D$17:D19)</f>
        <v>23877</v>
      </c>
      <c r="M19">
        <f>SUM(E$17:E19)</f>
        <v>23189</v>
      </c>
      <c r="N19">
        <f>SUM(F$17:F19)</f>
        <v>23215</v>
      </c>
      <c r="O19">
        <f>SUM(G$17:G19)</f>
        <v>22628</v>
      </c>
      <c r="P19">
        <f>SUM(H$17:H19)</f>
        <v>24242</v>
      </c>
      <c r="Q19">
        <f>SUM(I$17:I19)</f>
        <v>24298</v>
      </c>
      <c r="R19">
        <f t="shared" si="10"/>
        <v>23215</v>
      </c>
      <c r="T19" t="s">
        <v>10</v>
      </c>
      <c r="U19">
        <f t="shared" si="11"/>
        <v>874</v>
      </c>
      <c r="V19">
        <f t="shared" si="11"/>
        <v>662</v>
      </c>
      <c r="W19">
        <f t="shared" si="11"/>
        <v>-26</v>
      </c>
      <c r="X19">
        <f t="shared" si="11"/>
        <v>0</v>
      </c>
      <c r="Y19">
        <f t="shared" si="11"/>
        <v>-587</v>
      </c>
      <c r="Z19">
        <f t="shared" si="11"/>
        <v>1027</v>
      </c>
      <c r="AA19">
        <f t="shared" si="11"/>
        <v>1083</v>
      </c>
    </row>
    <row r="20" spans="2:27" x14ac:dyDescent="0.25">
      <c r="B20" t="s">
        <v>11</v>
      </c>
      <c r="D20">
        <v>7725</v>
      </c>
      <c r="E20">
        <v>7356</v>
      </c>
      <c r="F20">
        <v>7297</v>
      </c>
      <c r="G20">
        <v>6816</v>
      </c>
      <c r="H20">
        <v>6699</v>
      </c>
      <c r="I20">
        <v>6513</v>
      </c>
      <c r="L20">
        <f>SUM(D$17:D20)</f>
        <v>31602</v>
      </c>
      <c r="M20">
        <f>SUM(E$17:E20)</f>
        <v>30545</v>
      </c>
      <c r="N20">
        <f>SUM(F$17:F20)</f>
        <v>30512</v>
      </c>
      <c r="O20">
        <f>SUM(G$17:G20)</f>
        <v>29444</v>
      </c>
      <c r="P20">
        <f>SUM(H$17:H20)</f>
        <v>30941</v>
      </c>
      <c r="Q20">
        <f>SUM(I$17:I20)</f>
        <v>30811</v>
      </c>
      <c r="R20">
        <f t="shared" si="10"/>
        <v>30545</v>
      </c>
      <c r="T20" t="s">
        <v>11</v>
      </c>
      <c r="V20">
        <f t="shared" si="11"/>
        <v>1057</v>
      </c>
      <c r="W20">
        <f t="shared" si="11"/>
        <v>0</v>
      </c>
      <c r="X20">
        <f t="shared" si="11"/>
        <v>-33</v>
      </c>
      <c r="Y20">
        <f t="shared" si="11"/>
        <v>-1101</v>
      </c>
      <c r="Z20">
        <f t="shared" si="11"/>
        <v>396</v>
      </c>
      <c r="AA20">
        <f t="shared" si="11"/>
        <v>266</v>
      </c>
    </row>
    <row r="21" spans="2:27" x14ac:dyDescent="0.25">
      <c r="B21" t="s">
        <v>12</v>
      </c>
      <c r="D21">
        <v>7029</v>
      </c>
      <c r="E21">
        <v>6981</v>
      </c>
      <c r="F21">
        <v>6591</v>
      </c>
      <c r="G21">
        <v>6754</v>
      </c>
      <c r="H21">
        <v>6269</v>
      </c>
      <c r="I21">
        <v>6584</v>
      </c>
      <c r="L21">
        <f>SUM(D$17:D21)</f>
        <v>38631</v>
      </c>
      <c r="M21">
        <f>SUM(E$17:E21)</f>
        <v>37526</v>
      </c>
      <c r="N21">
        <f>SUM(F$17:F21)</f>
        <v>37103</v>
      </c>
      <c r="O21">
        <f>SUM(G$17:G21)</f>
        <v>36198</v>
      </c>
      <c r="P21">
        <f>SUM(H$17:H21)</f>
        <v>37210</v>
      </c>
      <c r="Q21">
        <f>SUM(I$17:I21)</f>
        <v>37395</v>
      </c>
      <c r="R21">
        <f t="shared" si="10"/>
        <v>37210</v>
      </c>
      <c r="T21" t="s">
        <v>12</v>
      </c>
      <c r="V21">
        <f t="shared" si="11"/>
        <v>1421</v>
      </c>
      <c r="W21">
        <f t="shared" si="11"/>
        <v>316</v>
      </c>
      <c r="X21">
        <f t="shared" si="11"/>
        <v>-107</v>
      </c>
      <c r="Y21">
        <f t="shared" si="11"/>
        <v>-1012</v>
      </c>
      <c r="Z21">
        <f t="shared" si="11"/>
        <v>0</v>
      </c>
      <c r="AA21">
        <f t="shared" si="11"/>
        <v>185</v>
      </c>
    </row>
    <row r="22" spans="2:27" x14ac:dyDescent="0.25">
      <c r="B22" t="s">
        <v>13</v>
      </c>
      <c r="D22">
        <v>7030</v>
      </c>
      <c r="E22">
        <v>6931</v>
      </c>
      <c r="F22">
        <v>6331</v>
      </c>
      <c r="G22">
        <v>6528</v>
      </c>
      <c r="H22">
        <v>6190</v>
      </c>
      <c r="I22">
        <v>6163</v>
      </c>
      <c r="L22">
        <f>SUM(D$17:D22)</f>
        <v>45661</v>
      </c>
      <c r="M22">
        <f>SUM(E$17:E22)</f>
        <v>44457</v>
      </c>
      <c r="N22">
        <f>SUM(F$17:F22)</f>
        <v>43434</v>
      </c>
      <c r="O22">
        <f>SUM(G$17:G22)</f>
        <v>42726</v>
      </c>
      <c r="P22">
        <f>SUM(H$17:H22)</f>
        <v>43400</v>
      </c>
      <c r="Q22">
        <f>SUM(I$17:I22)</f>
        <v>43558</v>
      </c>
      <c r="R22">
        <f t="shared" si="10"/>
        <v>43434</v>
      </c>
      <c r="T22" t="s">
        <v>13</v>
      </c>
      <c r="V22">
        <f t="shared" si="11"/>
        <v>2227</v>
      </c>
      <c r="W22">
        <f t="shared" si="11"/>
        <v>1023</v>
      </c>
      <c r="X22">
        <f t="shared" si="11"/>
        <v>0</v>
      </c>
      <c r="Y22">
        <f t="shared" si="11"/>
        <v>-708</v>
      </c>
      <c r="Z22">
        <f t="shared" si="11"/>
        <v>-34</v>
      </c>
      <c r="AA22">
        <f t="shared" si="11"/>
        <v>124</v>
      </c>
    </row>
    <row r="23" spans="2:27" x14ac:dyDescent="0.25">
      <c r="B23" t="s">
        <v>14</v>
      </c>
      <c r="D23">
        <v>7460</v>
      </c>
      <c r="E23">
        <v>6721</v>
      </c>
      <c r="F23">
        <v>6592</v>
      </c>
      <c r="G23">
        <v>6607</v>
      </c>
      <c r="H23">
        <v>6630</v>
      </c>
      <c r="I23">
        <v>6345</v>
      </c>
      <c r="L23">
        <f>SUM(D$17:D23)</f>
        <v>53121</v>
      </c>
      <c r="M23">
        <f>SUM(E$17:E23)</f>
        <v>51178</v>
      </c>
      <c r="N23">
        <f>SUM(F$17:F23)</f>
        <v>50026</v>
      </c>
      <c r="O23">
        <f>SUM(G$17:G23)</f>
        <v>49333</v>
      </c>
      <c r="P23">
        <f>SUM(H$17:H23)</f>
        <v>50030</v>
      </c>
      <c r="Q23">
        <f>SUM(I$17:I23)</f>
        <v>49903</v>
      </c>
      <c r="R23">
        <f t="shared" si="10"/>
        <v>50026</v>
      </c>
      <c r="T23" t="s">
        <v>14</v>
      </c>
      <c r="V23">
        <f t="shared" si="11"/>
        <v>3095</v>
      </c>
      <c r="W23">
        <f t="shared" si="11"/>
        <v>1152</v>
      </c>
      <c r="X23">
        <f t="shared" si="11"/>
        <v>0</v>
      </c>
      <c r="Y23">
        <f t="shared" si="11"/>
        <v>-693</v>
      </c>
      <c r="Z23">
        <f t="shared" si="11"/>
        <v>4</v>
      </c>
      <c r="AA23">
        <f t="shared" si="11"/>
        <v>-123</v>
      </c>
    </row>
    <row r="24" spans="2:27" x14ac:dyDescent="0.25">
      <c r="B24" t="s">
        <v>15</v>
      </c>
      <c r="D24">
        <v>7174</v>
      </c>
      <c r="E24">
        <v>6976</v>
      </c>
      <c r="F24">
        <v>6809</v>
      </c>
      <c r="G24">
        <v>6559</v>
      </c>
      <c r="H24">
        <v>6777</v>
      </c>
      <c r="I24">
        <v>6531</v>
      </c>
      <c r="L24">
        <f>SUM(D$17:D24)</f>
        <v>60295</v>
      </c>
      <c r="M24">
        <f>SUM(E$17:E24)</f>
        <v>58154</v>
      </c>
      <c r="N24">
        <f>SUM(F$17:F24)</f>
        <v>56835</v>
      </c>
      <c r="O24">
        <f>SUM(G$17:G24)</f>
        <v>55892</v>
      </c>
      <c r="P24">
        <f>SUM(H$17:H24)</f>
        <v>56807</v>
      </c>
      <c r="Q24">
        <f>SUM(I$17:I24)</f>
        <v>56434</v>
      </c>
      <c r="R24">
        <f t="shared" si="10"/>
        <v>56807</v>
      </c>
      <c r="T24" t="s">
        <v>15</v>
      </c>
      <c r="V24">
        <f t="shared" si="11"/>
        <v>3488</v>
      </c>
      <c r="W24">
        <f t="shared" si="11"/>
        <v>1347</v>
      </c>
      <c r="X24">
        <f t="shared" si="11"/>
        <v>28</v>
      </c>
      <c r="Y24">
        <f t="shared" si="11"/>
        <v>-915</v>
      </c>
      <c r="Z24">
        <f t="shared" si="11"/>
        <v>0</v>
      </c>
      <c r="AA24">
        <f t="shared" si="11"/>
        <v>-373</v>
      </c>
    </row>
    <row r="25" spans="2:27" x14ac:dyDescent="0.25">
      <c r="B25" t="s">
        <v>16</v>
      </c>
      <c r="D25">
        <v>6841</v>
      </c>
      <c r="E25">
        <v>7079</v>
      </c>
      <c r="F25">
        <v>6771</v>
      </c>
      <c r="G25">
        <v>6441</v>
      </c>
      <c r="H25">
        <v>6232</v>
      </c>
      <c r="I25">
        <v>6138</v>
      </c>
      <c r="L25">
        <f>SUM(D$17:D25)</f>
        <v>67136</v>
      </c>
      <c r="M25">
        <f>SUM(E$17:E25)</f>
        <v>65233</v>
      </c>
      <c r="N25">
        <f>SUM(F$17:F25)</f>
        <v>63606</v>
      </c>
      <c r="O25">
        <f>SUM(G$17:G25)</f>
        <v>62333</v>
      </c>
      <c r="P25">
        <f>SUM(H$17:H25)</f>
        <v>63039</v>
      </c>
      <c r="Q25">
        <f>SUM(I$17:I25)</f>
        <v>62572</v>
      </c>
      <c r="R25">
        <f t="shared" si="10"/>
        <v>63039</v>
      </c>
      <c r="T25" t="s">
        <v>16</v>
      </c>
      <c r="V25">
        <f t="shared" si="11"/>
        <v>4097</v>
      </c>
      <c r="W25">
        <f t="shared" si="11"/>
        <v>2194</v>
      </c>
      <c r="X25">
        <f t="shared" si="11"/>
        <v>567</v>
      </c>
      <c r="Y25">
        <f t="shared" si="11"/>
        <v>-706</v>
      </c>
      <c r="Z25">
        <f t="shared" si="11"/>
        <v>0</v>
      </c>
      <c r="AA25">
        <f t="shared" si="11"/>
        <v>-467</v>
      </c>
    </row>
    <row r="26" spans="2:27" x14ac:dyDescent="0.25">
      <c r="B26" t="s">
        <v>17</v>
      </c>
      <c r="D26">
        <v>8013</v>
      </c>
      <c r="E26">
        <v>7734</v>
      </c>
      <c r="F26">
        <v>7650</v>
      </c>
      <c r="G26">
        <v>6977</v>
      </c>
      <c r="H26">
        <v>6824</v>
      </c>
      <c r="I26">
        <v>6764</v>
      </c>
      <c r="L26">
        <f>SUM(D$17:D26)</f>
        <v>75149</v>
      </c>
      <c r="M26">
        <f>SUM(E$17:E26)</f>
        <v>72967</v>
      </c>
      <c r="N26">
        <f>SUM(F$17:F26)</f>
        <v>71256</v>
      </c>
      <c r="O26">
        <f>SUM(G$17:G26)</f>
        <v>69310</v>
      </c>
      <c r="P26">
        <f>SUM(H$17:H26)</f>
        <v>69863</v>
      </c>
      <c r="Q26">
        <f>SUM(I$17:I26)</f>
        <v>69336</v>
      </c>
      <c r="R26">
        <f t="shared" si="10"/>
        <v>69863</v>
      </c>
      <c r="T26" t="s">
        <v>17</v>
      </c>
      <c r="V26">
        <f t="shared" si="11"/>
        <v>5286</v>
      </c>
      <c r="W26">
        <f t="shared" si="11"/>
        <v>3104</v>
      </c>
      <c r="X26">
        <f t="shared" si="11"/>
        <v>1393</v>
      </c>
      <c r="Y26">
        <f t="shared" si="11"/>
        <v>-553</v>
      </c>
      <c r="Z26">
        <f t="shared" si="11"/>
        <v>0</v>
      </c>
      <c r="AA26">
        <f t="shared" si="11"/>
        <v>-527</v>
      </c>
    </row>
    <row r="27" spans="2:27" x14ac:dyDescent="0.25">
      <c r="B27" t="s">
        <v>18</v>
      </c>
      <c r="D27">
        <v>7565</v>
      </c>
      <c r="E27">
        <v>9055</v>
      </c>
      <c r="F27">
        <v>9993</v>
      </c>
      <c r="G27">
        <v>6813</v>
      </c>
      <c r="H27">
        <v>6701</v>
      </c>
      <c r="I27">
        <v>6681</v>
      </c>
      <c r="L27">
        <f>SUM(D$17:D27)</f>
        <v>82714</v>
      </c>
      <c r="M27">
        <f>SUM(E$17:E27)</f>
        <v>82022</v>
      </c>
      <c r="N27">
        <f>SUM(F$17:F27)</f>
        <v>81249</v>
      </c>
      <c r="O27">
        <f>SUM(G$17:G27)</f>
        <v>76123</v>
      </c>
      <c r="P27">
        <f>SUM(H$17:H27)</f>
        <v>76564</v>
      </c>
      <c r="Q27">
        <f>SUM(I$17:I27)</f>
        <v>76017</v>
      </c>
      <c r="R27">
        <f t="shared" si="10"/>
        <v>76564</v>
      </c>
      <c r="T27" t="s">
        <v>18</v>
      </c>
      <c r="V27">
        <f t="shared" si="11"/>
        <v>6150</v>
      </c>
      <c r="W27">
        <f t="shared" si="11"/>
        <v>5458</v>
      </c>
      <c r="X27">
        <f t="shared" si="11"/>
        <v>4685</v>
      </c>
      <c r="Y27">
        <f t="shared" si="11"/>
        <v>-441</v>
      </c>
      <c r="Z27">
        <f t="shared" si="11"/>
        <v>0</v>
      </c>
      <c r="AA27">
        <f t="shared" si="11"/>
        <v>-547</v>
      </c>
    </row>
    <row r="28" spans="2:27" x14ac:dyDescent="0.25">
      <c r="B28" t="s">
        <v>19</v>
      </c>
      <c r="D28">
        <v>9393</v>
      </c>
      <c r="E28">
        <v>8962</v>
      </c>
      <c r="F28">
        <v>10350</v>
      </c>
      <c r="G28">
        <v>7263</v>
      </c>
      <c r="H28">
        <v>7411</v>
      </c>
      <c r="I28">
        <v>7253</v>
      </c>
      <c r="L28">
        <f>SUM(D$17:D28)</f>
        <v>92107</v>
      </c>
      <c r="M28">
        <f>SUM(E$17:E28)</f>
        <v>90984</v>
      </c>
      <c r="N28">
        <f>SUM(F$17:F28)</f>
        <v>91599</v>
      </c>
      <c r="O28">
        <f>SUM(G$17:G28)</f>
        <v>83386</v>
      </c>
      <c r="P28">
        <f>SUM(H$17:H28)</f>
        <v>83975</v>
      </c>
      <c r="Q28">
        <f>SUM(I$17:I28)</f>
        <v>83270</v>
      </c>
      <c r="R28">
        <f t="shared" si="10"/>
        <v>83975</v>
      </c>
      <c r="T28" t="s">
        <v>19</v>
      </c>
      <c r="V28">
        <f t="shared" si="11"/>
        <v>8132</v>
      </c>
      <c r="W28">
        <f t="shared" si="11"/>
        <v>7009</v>
      </c>
      <c r="X28">
        <f t="shared" si="11"/>
        <v>7624</v>
      </c>
      <c r="Y28">
        <f t="shared" si="11"/>
        <v>-589</v>
      </c>
      <c r="Z28">
        <f t="shared" si="11"/>
        <v>0</v>
      </c>
      <c r="AA28">
        <f t="shared" si="11"/>
        <v>-705</v>
      </c>
    </row>
    <row r="31" spans="2:27" x14ac:dyDescent="0.25">
      <c r="B31" s="3" t="s">
        <v>85</v>
      </c>
      <c r="C31" s="3"/>
    </row>
    <row r="32" spans="2:27" x14ac:dyDescent="0.25">
      <c r="B32" s="3" t="s">
        <v>86</v>
      </c>
      <c r="C32" s="3"/>
    </row>
    <row r="34" spans="2:2" x14ac:dyDescent="0.25">
      <c r="B34" s="3" t="s">
        <v>209</v>
      </c>
    </row>
  </sheetData>
  <hyperlinks>
    <hyperlink ref="A1" location="home!A1" display="home" xr:uid="{A67B4777-A719-41B0-960E-D2CFE5C7E9EE}"/>
    <hyperlink ref="B31" r:id="rId1" xr:uid="{3674497E-B212-4E0E-B743-8E69B5FE6C20}"/>
    <hyperlink ref="B32" r:id="rId2" xr:uid="{3E0DE19C-B59D-43C8-A13A-E4A2BA1AD7EA}"/>
    <hyperlink ref="B34" r:id="rId3" xr:uid="{1E859AB5-D905-4894-BEAC-F7B76FB1251D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D701-ED00-4276-8062-2A84F1BE6887}">
  <dimension ref="A1:AD59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D2" s="1">
        <f t="shared" ref="D2:D13" si="0">D48*E2/D36</f>
        <v>44783.07659300579</v>
      </c>
      <c r="E2">
        <v>47826</v>
      </c>
      <c r="F2">
        <v>52804</v>
      </c>
      <c r="G2">
        <v>53677</v>
      </c>
      <c r="H2">
        <v>56173</v>
      </c>
      <c r="I2">
        <v>56237</v>
      </c>
      <c r="L2">
        <f>SUM(D$2:D2)</f>
        <v>44783.07659300579</v>
      </c>
      <c r="M2">
        <f>SUM(E$2:E2)</f>
        <v>47826</v>
      </c>
      <c r="N2">
        <f>SUM(F$2:F2)</f>
        <v>52804</v>
      </c>
      <c r="O2">
        <f>SUM(G$2:G2)</f>
        <v>53677</v>
      </c>
      <c r="P2">
        <f>SUM(H$2:H2)</f>
        <v>56173</v>
      </c>
      <c r="Q2">
        <f>SUM(I$2:I2)</f>
        <v>56237</v>
      </c>
      <c r="R2">
        <f>MEDIAN(M2:Q2)</f>
        <v>53677</v>
      </c>
      <c r="T2" t="s">
        <v>8</v>
      </c>
      <c r="V2">
        <f t="shared" ref="V2:V13" si="1">L2-$R2</f>
        <v>-8893.9234069942104</v>
      </c>
      <c r="W2">
        <f t="shared" ref="W2:W13" si="2">M2-$R2</f>
        <v>-5851</v>
      </c>
      <c r="X2">
        <f t="shared" ref="X2:X13" si="3">N2-$R2</f>
        <v>-873</v>
      </c>
      <c r="Y2">
        <f t="shared" ref="Y2:Y13" si="4">O2-$R2</f>
        <v>0</v>
      </c>
      <c r="Z2">
        <f t="shared" ref="Z2:Z13" si="5">P2-$R2</f>
        <v>2496</v>
      </c>
      <c r="AA2">
        <f t="shared" ref="AA2:AA13" si="6">Q2-$R2</f>
        <v>2560</v>
      </c>
      <c r="AC2">
        <f>MEDIAN($E2:$I2)</f>
        <v>53677</v>
      </c>
      <c r="AD2">
        <f>MEDIAN(F2:I2)</f>
        <v>54925</v>
      </c>
    </row>
    <row r="3" spans="1:30" x14ac:dyDescent="0.25">
      <c r="B3" t="s">
        <v>9</v>
      </c>
      <c r="D3" s="1">
        <f t="shared" si="0"/>
        <v>41940.677250392837</v>
      </c>
      <c r="E3">
        <v>46281</v>
      </c>
      <c r="F3">
        <v>48317</v>
      </c>
      <c r="G3">
        <v>48203</v>
      </c>
      <c r="H3">
        <v>48792</v>
      </c>
      <c r="I3">
        <v>51259</v>
      </c>
      <c r="L3">
        <f>SUM(D$2:D3)</f>
        <v>86723.753843398619</v>
      </c>
      <c r="M3">
        <f>SUM(E$2:E3)</f>
        <v>94107</v>
      </c>
      <c r="N3">
        <f>SUM(F$2:F3)</f>
        <v>101121</v>
      </c>
      <c r="O3">
        <f>SUM(G$2:G3)</f>
        <v>101880</v>
      </c>
      <c r="P3">
        <f>SUM(H$2:H3)</f>
        <v>104965</v>
      </c>
      <c r="Q3">
        <f>SUM(I$2:I3)</f>
        <v>107496</v>
      </c>
      <c r="R3">
        <f t="shared" ref="R3:R13" si="7">MEDIAN(M3:Q3)</f>
        <v>101880</v>
      </c>
      <c r="T3" t="s">
        <v>9</v>
      </c>
      <c r="V3">
        <f t="shared" si="1"/>
        <v>-15156.246156601381</v>
      </c>
      <c r="W3">
        <f t="shared" si="2"/>
        <v>-7773</v>
      </c>
      <c r="X3">
        <f t="shared" si="3"/>
        <v>-759</v>
      </c>
      <c r="Y3">
        <f t="shared" si="4"/>
        <v>0</v>
      </c>
      <c r="Z3">
        <f t="shared" si="5"/>
        <v>3085</v>
      </c>
      <c r="AA3">
        <f t="shared" si="6"/>
        <v>5616</v>
      </c>
      <c r="AC3">
        <f t="shared" ref="AC3:AC13" si="8">MEDIAN($E3:$I3)</f>
        <v>48317</v>
      </c>
      <c r="AD3">
        <f t="shared" ref="AD3:AD13" si="9">MEDIAN(F3:I3)</f>
        <v>48554.5</v>
      </c>
    </row>
    <row r="4" spans="1:30" x14ac:dyDescent="0.25">
      <c r="B4" t="s">
        <v>10</v>
      </c>
      <c r="D4" s="1">
        <f t="shared" si="0"/>
        <v>45536.543900962119</v>
      </c>
      <c r="E4">
        <v>52474</v>
      </c>
      <c r="F4">
        <v>51080</v>
      </c>
      <c r="G4">
        <v>52880</v>
      </c>
      <c r="H4">
        <v>53875</v>
      </c>
      <c r="I4">
        <v>56625</v>
      </c>
      <c r="L4">
        <f>SUM(D$2:D4)</f>
        <v>132260.29774436075</v>
      </c>
      <c r="M4">
        <f>SUM(E$2:E4)</f>
        <v>146581</v>
      </c>
      <c r="N4">
        <f>SUM(F$2:F4)</f>
        <v>152201</v>
      </c>
      <c r="O4">
        <f>SUM(G$2:G4)</f>
        <v>154760</v>
      </c>
      <c r="P4">
        <f>SUM(H$2:H4)</f>
        <v>158840</v>
      </c>
      <c r="Q4">
        <f>SUM(I$2:I4)</f>
        <v>164121</v>
      </c>
      <c r="R4">
        <f t="shared" si="7"/>
        <v>154760</v>
      </c>
      <c r="T4" t="s">
        <v>10</v>
      </c>
      <c r="V4">
        <f t="shared" si="1"/>
        <v>-22499.702255639248</v>
      </c>
      <c r="W4">
        <f t="shared" si="2"/>
        <v>-8179</v>
      </c>
      <c r="X4">
        <f t="shared" si="3"/>
        <v>-2559</v>
      </c>
      <c r="Y4">
        <f t="shared" si="4"/>
        <v>0</v>
      </c>
      <c r="Z4">
        <f t="shared" si="5"/>
        <v>4080</v>
      </c>
      <c r="AA4">
        <f t="shared" si="6"/>
        <v>9361</v>
      </c>
      <c r="AC4">
        <f t="shared" si="8"/>
        <v>52880</v>
      </c>
      <c r="AD4">
        <f t="shared" si="9"/>
        <v>53377.5</v>
      </c>
    </row>
    <row r="5" spans="1:30" x14ac:dyDescent="0.25">
      <c r="B5" t="s">
        <v>11</v>
      </c>
      <c r="D5" s="1">
        <f t="shared" si="0"/>
        <v>44361.475498622458</v>
      </c>
      <c r="E5">
        <v>50244</v>
      </c>
      <c r="F5">
        <v>49337</v>
      </c>
      <c r="G5">
        <v>51148</v>
      </c>
      <c r="H5">
        <v>52639</v>
      </c>
      <c r="I5">
        <v>54613</v>
      </c>
      <c r="L5">
        <f>SUM(D$2:D5)</f>
        <v>176621.77324298321</v>
      </c>
      <c r="M5">
        <f>SUM(E$2:E5)</f>
        <v>196825</v>
      </c>
      <c r="N5">
        <f>SUM(F$2:F5)</f>
        <v>201538</v>
      </c>
      <c r="O5">
        <f>SUM(G$2:G5)</f>
        <v>205908</v>
      </c>
      <c r="P5">
        <f>SUM(H$2:H5)</f>
        <v>211479</v>
      </c>
      <c r="Q5">
        <f>SUM(I$2:I5)</f>
        <v>218734</v>
      </c>
      <c r="R5">
        <f t="shared" si="7"/>
        <v>205908</v>
      </c>
      <c r="T5" t="s">
        <v>11</v>
      </c>
      <c r="V5">
        <f t="shared" si="1"/>
        <v>-29286.22675701679</v>
      </c>
      <c r="W5">
        <f t="shared" si="2"/>
        <v>-9083</v>
      </c>
      <c r="X5">
        <f t="shared" si="3"/>
        <v>-4370</v>
      </c>
      <c r="Y5">
        <f t="shared" si="4"/>
        <v>0</v>
      </c>
      <c r="Z5">
        <f t="shared" si="5"/>
        <v>5571</v>
      </c>
      <c r="AA5">
        <f t="shared" si="6"/>
        <v>12826</v>
      </c>
      <c r="AC5">
        <f t="shared" si="8"/>
        <v>51148</v>
      </c>
      <c r="AD5">
        <f t="shared" si="9"/>
        <v>51893.5</v>
      </c>
    </row>
    <row r="6" spans="1:30" x14ac:dyDescent="0.25">
      <c r="B6" t="s">
        <v>12</v>
      </c>
      <c r="D6" s="1">
        <f t="shared" si="0"/>
        <v>45066.973319079247</v>
      </c>
      <c r="E6">
        <v>51323</v>
      </c>
      <c r="F6">
        <v>52094</v>
      </c>
      <c r="G6">
        <v>55108</v>
      </c>
      <c r="H6">
        <v>56599</v>
      </c>
      <c r="I6">
        <v>58224</v>
      </c>
      <c r="L6">
        <f>SUM(D$2:D6)</f>
        <v>221688.74656206247</v>
      </c>
      <c r="M6">
        <f>SUM(E$2:E6)</f>
        <v>248148</v>
      </c>
      <c r="N6">
        <f>SUM(F$2:F6)</f>
        <v>253632</v>
      </c>
      <c r="O6">
        <f>SUM(G$2:G6)</f>
        <v>261016</v>
      </c>
      <c r="P6">
        <f>SUM(H$2:H6)</f>
        <v>268078</v>
      </c>
      <c r="Q6">
        <f>SUM(I$2:I6)</f>
        <v>276958</v>
      </c>
      <c r="R6">
        <f t="shared" si="7"/>
        <v>261016</v>
      </c>
      <c r="T6" t="s">
        <v>12</v>
      </c>
      <c r="V6">
        <f t="shared" si="1"/>
        <v>-39327.253437937528</v>
      </c>
      <c r="W6">
        <f t="shared" si="2"/>
        <v>-12868</v>
      </c>
      <c r="X6">
        <f t="shared" si="3"/>
        <v>-7384</v>
      </c>
      <c r="Y6">
        <f t="shared" si="4"/>
        <v>0</v>
      </c>
      <c r="Z6">
        <f t="shared" si="5"/>
        <v>7062</v>
      </c>
      <c r="AA6">
        <f t="shared" si="6"/>
        <v>15942</v>
      </c>
      <c r="AC6">
        <f t="shared" si="8"/>
        <v>55108</v>
      </c>
      <c r="AD6">
        <f t="shared" si="9"/>
        <v>55853.5</v>
      </c>
    </row>
    <row r="7" spans="1:30" x14ac:dyDescent="0.25">
      <c r="B7" t="s">
        <v>13</v>
      </c>
      <c r="D7" s="1">
        <f t="shared" si="0"/>
        <v>44835.6377650207</v>
      </c>
      <c r="E7">
        <v>52230</v>
      </c>
      <c r="F7">
        <v>51495</v>
      </c>
      <c r="G7">
        <v>53539</v>
      </c>
      <c r="H7">
        <v>54968</v>
      </c>
      <c r="I7">
        <v>56431</v>
      </c>
      <c r="L7">
        <f>SUM(D$2:D7)</f>
        <v>266524.38432708319</v>
      </c>
      <c r="M7">
        <f>SUM(E$2:E7)</f>
        <v>300378</v>
      </c>
      <c r="N7">
        <f>SUM(F$2:F7)</f>
        <v>305127</v>
      </c>
      <c r="O7">
        <f>SUM(G$2:G7)</f>
        <v>314555</v>
      </c>
      <c r="P7">
        <f>SUM(H$2:H7)</f>
        <v>323046</v>
      </c>
      <c r="Q7">
        <f>SUM(I$2:I7)</f>
        <v>333389</v>
      </c>
      <c r="R7">
        <f t="shared" si="7"/>
        <v>314555</v>
      </c>
      <c r="T7" t="s">
        <v>13</v>
      </c>
      <c r="V7">
        <f t="shared" si="1"/>
        <v>-48030.615672916814</v>
      </c>
      <c r="W7">
        <f t="shared" si="2"/>
        <v>-14177</v>
      </c>
      <c r="X7">
        <f t="shared" si="3"/>
        <v>-9428</v>
      </c>
      <c r="Y7">
        <f t="shared" si="4"/>
        <v>0</v>
      </c>
      <c r="Z7">
        <f t="shared" si="5"/>
        <v>8491</v>
      </c>
      <c r="AA7">
        <f t="shared" si="6"/>
        <v>18834</v>
      </c>
      <c r="AC7">
        <f t="shared" si="8"/>
        <v>53539</v>
      </c>
      <c r="AD7">
        <f t="shared" si="9"/>
        <v>54253.5</v>
      </c>
    </row>
    <row r="8" spans="1:30" x14ac:dyDescent="0.25">
      <c r="B8" t="s">
        <v>14</v>
      </c>
      <c r="D8" s="1">
        <f t="shared" si="0"/>
        <v>46107.804063891293</v>
      </c>
      <c r="E8">
        <v>55418</v>
      </c>
      <c r="F8">
        <v>53515</v>
      </c>
      <c r="G8">
        <v>56440</v>
      </c>
      <c r="H8">
        <v>56824</v>
      </c>
      <c r="I8">
        <v>58797</v>
      </c>
      <c r="L8">
        <f>SUM(D$2:D8)</f>
        <v>312632.18839097448</v>
      </c>
      <c r="M8">
        <f>SUM(E$2:E8)</f>
        <v>355796</v>
      </c>
      <c r="N8">
        <f>SUM(F$2:F8)</f>
        <v>358642</v>
      </c>
      <c r="O8">
        <f>SUM(G$2:G8)</f>
        <v>370995</v>
      </c>
      <c r="P8">
        <f>SUM(H$2:H8)</f>
        <v>379870</v>
      </c>
      <c r="Q8">
        <f>SUM(I$2:I8)</f>
        <v>392186</v>
      </c>
      <c r="R8">
        <f t="shared" si="7"/>
        <v>370995</v>
      </c>
      <c r="T8" t="s">
        <v>14</v>
      </c>
      <c r="V8">
        <f t="shared" si="1"/>
        <v>-58362.811609025521</v>
      </c>
      <c r="W8">
        <f t="shared" si="2"/>
        <v>-15199</v>
      </c>
      <c r="X8">
        <f t="shared" si="3"/>
        <v>-12353</v>
      </c>
      <c r="Y8">
        <f t="shared" si="4"/>
        <v>0</v>
      </c>
      <c r="Z8">
        <f t="shared" si="5"/>
        <v>8875</v>
      </c>
      <c r="AA8">
        <f t="shared" si="6"/>
        <v>21191</v>
      </c>
      <c r="AC8">
        <f t="shared" si="8"/>
        <v>56440</v>
      </c>
      <c r="AD8">
        <f t="shared" si="9"/>
        <v>56632</v>
      </c>
    </row>
    <row r="9" spans="1:30" x14ac:dyDescent="0.25">
      <c r="B9" t="s">
        <v>15</v>
      </c>
      <c r="D9" s="1">
        <f t="shared" si="0"/>
        <v>45492.728986543589</v>
      </c>
      <c r="E9">
        <v>54325</v>
      </c>
      <c r="F9">
        <v>51662</v>
      </c>
      <c r="G9">
        <v>55359</v>
      </c>
      <c r="H9">
        <v>56719</v>
      </c>
      <c r="I9">
        <v>58776</v>
      </c>
      <c r="L9">
        <f>SUM(D$2:D9)</f>
        <v>358124.91737751808</v>
      </c>
      <c r="M9">
        <f>SUM(E$2:E9)</f>
        <v>410121</v>
      </c>
      <c r="N9">
        <f>SUM(F$2:F9)</f>
        <v>410304</v>
      </c>
      <c r="O9">
        <f>SUM(G$2:G9)</f>
        <v>426354</v>
      </c>
      <c r="P9">
        <f>SUM(H$2:H9)</f>
        <v>436589</v>
      </c>
      <c r="Q9">
        <f>SUM(I$2:I9)</f>
        <v>450962</v>
      </c>
      <c r="R9">
        <f t="shared" si="7"/>
        <v>426354</v>
      </c>
      <c r="T9" t="s">
        <v>15</v>
      </c>
      <c r="V9">
        <f t="shared" si="1"/>
        <v>-68229.082622481917</v>
      </c>
      <c r="W9">
        <f t="shared" si="2"/>
        <v>-16233</v>
      </c>
      <c r="X9">
        <f t="shared" si="3"/>
        <v>-16050</v>
      </c>
      <c r="Y9">
        <f t="shared" si="4"/>
        <v>0</v>
      </c>
      <c r="Z9">
        <f t="shared" si="5"/>
        <v>10235</v>
      </c>
      <c r="AA9">
        <f t="shared" si="6"/>
        <v>24608</v>
      </c>
      <c r="AC9">
        <f t="shared" si="8"/>
        <v>55359</v>
      </c>
      <c r="AD9">
        <f t="shared" si="9"/>
        <v>56039</v>
      </c>
    </row>
    <row r="10" spans="1:30" x14ac:dyDescent="0.25">
      <c r="B10" t="s">
        <v>16</v>
      </c>
      <c r="D10" s="1">
        <f t="shared" si="0"/>
        <v>45924.25365018197</v>
      </c>
      <c r="E10">
        <v>55328</v>
      </c>
      <c r="F10">
        <v>53079</v>
      </c>
      <c r="G10">
        <v>55164</v>
      </c>
      <c r="H10">
        <v>56145</v>
      </c>
      <c r="I10">
        <v>58740</v>
      </c>
      <c r="L10">
        <f>SUM(D$2:D10)</f>
        <v>404049.17102770007</v>
      </c>
      <c r="M10">
        <f>SUM(E$2:E10)</f>
        <v>465449</v>
      </c>
      <c r="N10">
        <f>SUM(F$2:F10)</f>
        <v>463383</v>
      </c>
      <c r="O10">
        <f>SUM(G$2:G10)</f>
        <v>481518</v>
      </c>
      <c r="P10">
        <f>SUM(H$2:H10)</f>
        <v>492734</v>
      </c>
      <c r="Q10">
        <f>SUM(I$2:I10)</f>
        <v>509702</v>
      </c>
      <c r="R10">
        <f t="shared" si="7"/>
        <v>481518</v>
      </c>
      <c r="T10" t="s">
        <v>16</v>
      </c>
      <c r="V10">
        <f t="shared" si="1"/>
        <v>-77468.828972299933</v>
      </c>
      <c r="W10">
        <f t="shared" si="2"/>
        <v>-16069</v>
      </c>
      <c r="X10">
        <f t="shared" si="3"/>
        <v>-18135</v>
      </c>
      <c r="Y10">
        <f t="shared" si="4"/>
        <v>0</v>
      </c>
      <c r="Z10">
        <f t="shared" si="5"/>
        <v>11216</v>
      </c>
      <c r="AA10">
        <f t="shared" si="6"/>
        <v>28184</v>
      </c>
      <c r="AC10">
        <f t="shared" si="8"/>
        <v>55328</v>
      </c>
      <c r="AD10">
        <f t="shared" si="9"/>
        <v>55654.5</v>
      </c>
    </row>
    <row r="11" spans="1:30" x14ac:dyDescent="0.25">
      <c r="B11" t="s">
        <v>17</v>
      </c>
      <c r="D11" s="1">
        <f t="shared" si="0"/>
        <v>47447.410858082949</v>
      </c>
      <c r="E11">
        <v>55722</v>
      </c>
      <c r="F11">
        <v>53624</v>
      </c>
      <c r="G11">
        <v>55281</v>
      </c>
      <c r="H11">
        <v>56663</v>
      </c>
      <c r="I11">
        <v>58590</v>
      </c>
      <c r="L11">
        <f>SUM(D$2:D11)</f>
        <v>451496.581885783</v>
      </c>
      <c r="M11">
        <f>SUM(E$2:E11)</f>
        <v>521171</v>
      </c>
      <c r="N11">
        <f>SUM(F$2:F11)</f>
        <v>517007</v>
      </c>
      <c r="O11">
        <f>SUM(G$2:G11)</f>
        <v>536799</v>
      </c>
      <c r="P11">
        <f>SUM(H$2:H11)</f>
        <v>549397</v>
      </c>
      <c r="Q11">
        <f>SUM(I$2:I11)</f>
        <v>568292</v>
      </c>
      <c r="R11">
        <f t="shared" si="7"/>
        <v>536799</v>
      </c>
      <c r="T11" t="s">
        <v>17</v>
      </c>
      <c r="V11">
        <f t="shared" si="1"/>
        <v>-85302.418114216998</v>
      </c>
      <c r="W11">
        <f t="shared" si="2"/>
        <v>-15628</v>
      </c>
      <c r="X11">
        <f t="shared" si="3"/>
        <v>-19792</v>
      </c>
      <c r="Y11">
        <f t="shared" si="4"/>
        <v>0</v>
      </c>
      <c r="Z11">
        <f t="shared" si="5"/>
        <v>12598</v>
      </c>
      <c r="AA11">
        <f t="shared" si="6"/>
        <v>31493</v>
      </c>
      <c r="AC11">
        <f t="shared" si="8"/>
        <v>55722</v>
      </c>
      <c r="AD11">
        <f t="shared" si="9"/>
        <v>55972</v>
      </c>
    </row>
    <row r="12" spans="1:30" x14ac:dyDescent="0.25">
      <c r="B12" t="s">
        <v>18</v>
      </c>
      <c r="D12" s="1">
        <f t="shared" si="0"/>
        <v>45464.43786844374</v>
      </c>
      <c r="E12">
        <v>52508</v>
      </c>
      <c r="F12">
        <v>49638</v>
      </c>
      <c r="G12">
        <v>51922</v>
      </c>
      <c r="H12">
        <v>54037</v>
      </c>
      <c r="I12">
        <v>56101</v>
      </c>
      <c r="L12">
        <f>SUM(D$2:D12)</f>
        <v>496961.01975422673</v>
      </c>
      <c r="M12">
        <f>SUM(E$2:E12)</f>
        <v>573679</v>
      </c>
      <c r="N12">
        <f>SUM(F$2:F12)</f>
        <v>566645</v>
      </c>
      <c r="O12">
        <f>SUM(G$2:G12)</f>
        <v>588721</v>
      </c>
      <c r="P12">
        <f>SUM(H$2:H12)</f>
        <v>603434</v>
      </c>
      <c r="Q12">
        <f>SUM(I$2:I12)</f>
        <v>624393</v>
      </c>
      <c r="R12">
        <f t="shared" si="7"/>
        <v>588721</v>
      </c>
      <c r="T12" t="s">
        <v>18</v>
      </c>
      <c r="V12">
        <f t="shared" si="1"/>
        <v>-91759.980245773273</v>
      </c>
      <c r="W12">
        <f t="shared" si="2"/>
        <v>-15042</v>
      </c>
      <c r="X12">
        <f t="shared" si="3"/>
        <v>-22076</v>
      </c>
      <c r="Y12">
        <f t="shared" si="4"/>
        <v>0</v>
      </c>
      <c r="Z12">
        <f t="shared" si="5"/>
        <v>14713</v>
      </c>
      <c r="AA12">
        <f t="shared" si="6"/>
        <v>35672</v>
      </c>
      <c r="AC12">
        <f t="shared" si="8"/>
        <v>52508</v>
      </c>
      <c r="AD12">
        <f t="shared" si="9"/>
        <v>52979.5</v>
      </c>
    </row>
    <row r="13" spans="1:30" x14ac:dyDescent="0.25">
      <c r="B13" t="s">
        <v>19</v>
      </c>
      <c r="D13" s="1">
        <f t="shared" si="0"/>
        <v>45186.013228149503</v>
      </c>
      <c r="E13">
        <v>51329</v>
      </c>
      <c r="F13">
        <v>47291</v>
      </c>
      <c r="G13">
        <v>51649</v>
      </c>
      <c r="H13">
        <v>53642</v>
      </c>
      <c r="I13">
        <v>54713</v>
      </c>
      <c r="L13">
        <f>SUM(D$2:D13)</f>
        <v>542147.03298237617</v>
      </c>
      <c r="M13">
        <f>SUM(E$2:E13)</f>
        <v>625008</v>
      </c>
      <c r="N13">
        <f>SUM(F$2:F13)</f>
        <v>613936</v>
      </c>
      <c r="O13">
        <f>SUM(G$2:G13)</f>
        <v>640370</v>
      </c>
      <c r="P13">
        <f>SUM(H$2:H13)</f>
        <v>657076</v>
      </c>
      <c r="Q13">
        <f>SUM(I$2:I13)</f>
        <v>679106</v>
      </c>
      <c r="R13">
        <f t="shared" si="7"/>
        <v>640370</v>
      </c>
      <c r="T13" t="s">
        <v>19</v>
      </c>
      <c r="V13">
        <f t="shared" si="1"/>
        <v>-98222.967017623829</v>
      </c>
      <c r="W13">
        <f t="shared" si="2"/>
        <v>-15362</v>
      </c>
      <c r="X13">
        <f t="shared" si="3"/>
        <v>-26434</v>
      </c>
      <c r="Y13">
        <f t="shared" si="4"/>
        <v>0</v>
      </c>
      <c r="Z13">
        <f t="shared" si="5"/>
        <v>16706</v>
      </c>
      <c r="AA13">
        <f t="shared" si="6"/>
        <v>38736</v>
      </c>
      <c r="AC13">
        <f t="shared" si="8"/>
        <v>51649</v>
      </c>
      <c r="AD13">
        <f t="shared" si="9"/>
        <v>52645.5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D17">
        <v>53069</v>
      </c>
      <c r="E17">
        <v>73217</v>
      </c>
      <c r="F17">
        <v>56595</v>
      </c>
      <c r="G17">
        <v>53774</v>
      </c>
      <c r="H17">
        <v>64020</v>
      </c>
      <c r="I17">
        <v>57266</v>
      </c>
      <c r="L17">
        <f>SUM(D$17:D17)</f>
        <v>53069</v>
      </c>
      <c r="M17">
        <f>SUM(E$17:E17)</f>
        <v>73217</v>
      </c>
      <c r="N17">
        <f>SUM(F$17:F17)</f>
        <v>56595</v>
      </c>
      <c r="O17">
        <f>SUM(G$17:G17)</f>
        <v>53774</v>
      </c>
      <c r="P17">
        <f>SUM(H$17:H17)</f>
        <v>64020</v>
      </c>
      <c r="Q17">
        <f>SUM(I$17:I17)</f>
        <v>57266</v>
      </c>
      <c r="R17">
        <f>MEDIAN(M17:Q17)</f>
        <v>57266</v>
      </c>
      <c r="T17" t="s">
        <v>8</v>
      </c>
      <c r="V17">
        <f t="shared" ref="V17:V28" si="10">L17-$R17</f>
        <v>-4197</v>
      </c>
      <c r="W17">
        <f t="shared" ref="W17:W28" si="11">M17-$R17</f>
        <v>15951</v>
      </c>
      <c r="X17">
        <f t="shared" ref="X17:X28" si="12">N17-$R17</f>
        <v>-671</v>
      </c>
      <c r="Y17">
        <f t="shared" ref="Y17:Y28" si="13">O17-$R17</f>
        <v>-3492</v>
      </c>
      <c r="Z17">
        <f t="shared" ref="Z17:Z28" si="14">P17-$R17</f>
        <v>6754</v>
      </c>
      <c r="AA17">
        <f t="shared" ref="AA17:AA28" si="15">Q17-$R17</f>
        <v>0</v>
      </c>
    </row>
    <row r="18" spans="2:27" x14ac:dyDescent="0.25">
      <c r="B18" t="s">
        <v>9</v>
      </c>
      <c r="D18">
        <v>45811</v>
      </c>
      <c r="E18">
        <v>58679</v>
      </c>
      <c r="F18">
        <v>43552</v>
      </c>
      <c r="G18">
        <v>45695</v>
      </c>
      <c r="H18">
        <v>49087</v>
      </c>
      <c r="I18">
        <v>47695</v>
      </c>
      <c r="L18">
        <f>SUM(D$17:D18)</f>
        <v>98880</v>
      </c>
      <c r="M18">
        <f>SUM(E$17:E18)</f>
        <v>131896</v>
      </c>
      <c r="N18">
        <f>SUM(F$17:F18)</f>
        <v>100147</v>
      </c>
      <c r="O18">
        <f>SUM(G$17:G18)</f>
        <v>99469</v>
      </c>
      <c r="P18">
        <f>SUM(H$17:H18)</f>
        <v>113107</v>
      </c>
      <c r="Q18">
        <f>SUM(I$17:I18)</f>
        <v>104961</v>
      </c>
      <c r="R18">
        <f t="shared" ref="R18:R28" si="16">MEDIAN(M18:Q18)</f>
        <v>104961</v>
      </c>
      <c r="T18" t="s">
        <v>9</v>
      </c>
      <c r="V18">
        <f t="shared" si="10"/>
        <v>-6081</v>
      </c>
      <c r="W18">
        <f t="shared" si="11"/>
        <v>26935</v>
      </c>
      <c r="X18">
        <f t="shared" si="12"/>
        <v>-4814</v>
      </c>
      <c r="Y18">
        <f t="shared" si="13"/>
        <v>-5492</v>
      </c>
      <c r="Z18">
        <f t="shared" si="14"/>
        <v>8146</v>
      </c>
      <c r="AA18">
        <f t="shared" si="15"/>
        <v>0</v>
      </c>
    </row>
    <row r="19" spans="2:27" x14ac:dyDescent="0.25">
      <c r="B19" t="s">
        <v>10</v>
      </c>
      <c r="D19">
        <v>49405</v>
      </c>
      <c r="E19">
        <v>48543</v>
      </c>
      <c r="F19">
        <v>49643</v>
      </c>
      <c r="G19">
        <v>43817</v>
      </c>
      <c r="H19">
        <v>51131</v>
      </c>
      <c r="I19">
        <v>48577</v>
      </c>
      <c r="L19">
        <f>SUM(D$17:D19)</f>
        <v>148285</v>
      </c>
      <c r="M19">
        <f>SUM(E$17:E19)</f>
        <v>180439</v>
      </c>
      <c r="N19">
        <f>SUM(F$17:F19)</f>
        <v>149790</v>
      </c>
      <c r="O19">
        <f>SUM(G$17:G19)</f>
        <v>143286</v>
      </c>
      <c r="P19">
        <f>SUM(H$17:H19)</f>
        <v>164238</v>
      </c>
      <c r="Q19">
        <f>SUM(I$17:I19)</f>
        <v>153538</v>
      </c>
      <c r="R19">
        <f t="shared" si="16"/>
        <v>153538</v>
      </c>
      <c r="T19" t="s">
        <v>10</v>
      </c>
      <c r="V19">
        <f t="shared" si="10"/>
        <v>-5253</v>
      </c>
      <c r="W19">
        <f t="shared" si="11"/>
        <v>26901</v>
      </c>
      <c r="X19">
        <f t="shared" si="12"/>
        <v>-3748</v>
      </c>
      <c r="Y19">
        <f t="shared" si="13"/>
        <v>-10252</v>
      </c>
      <c r="Z19">
        <f t="shared" si="14"/>
        <v>10700</v>
      </c>
      <c r="AA19">
        <f t="shared" si="15"/>
        <v>0</v>
      </c>
    </row>
    <row r="20" spans="2:27" x14ac:dyDescent="0.25">
      <c r="B20" t="s">
        <v>11</v>
      </c>
      <c r="D20">
        <v>45838</v>
      </c>
      <c r="E20">
        <v>41458</v>
      </c>
      <c r="F20">
        <v>88038</v>
      </c>
      <c r="G20">
        <v>44005</v>
      </c>
      <c r="H20">
        <v>46383</v>
      </c>
      <c r="I20">
        <v>39024</v>
      </c>
      <c r="L20">
        <f>SUM(D$17:D20)</f>
        <v>194123</v>
      </c>
      <c r="M20">
        <f>SUM(E$17:E20)</f>
        <v>221897</v>
      </c>
      <c r="N20">
        <f>SUM(F$17:F20)</f>
        <v>237828</v>
      </c>
      <c r="O20">
        <f>SUM(G$17:G20)</f>
        <v>187291</v>
      </c>
      <c r="P20">
        <f>SUM(H$17:H20)</f>
        <v>210621</v>
      </c>
      <c r="Q20">
        <f>SUM(I$17:I20)</f>
        <v>192562</v>
      </c>
      <c r="R20">
        <f t="shared" si="16"/>
        <v>210621</v>
      </c>
      <c r="T20" t="s">
        <v>11</v>
      </c>
      <c r="V20">
        <f t="shared" si="10"/>
        <v>-16498</v>
      </c>
      <c r="W20">
        <f t="shared" si="11"/>
        <v>11276</v>
      </c>
      <c r="X20">
        <f t="shared" si="12"/>
        <v>27207</v>
      </c>
      <c r="Y20">
        <f t="shared" si="13"/>
        <v>-23330</v>
      </c>
      <c r="Z20">
        <f t="shared" si="14"/>
        <v>0</v>
      </c>
      <c r="AA20">
        <f t="shared" si="15"/>
        <v>-18059</v>
      </c>
    </row>
    <row r="21" spans="2:27" x14ac:dyDescent="0.25">
      <c r="B21" t="s">
        <v>12</v>
      </c>
      <c r="D21">
        <v>48518</v>
      </c>
      <c r="E21">
        <v>37819</v>
      </c>
      <c r="F21">
        <v>52305</v>
      </c>
      <c r="G21">
        <v>44292</v>
      </c>
      <c r="H21">
        <v>42685</v>
      </c>
      <c r="I21">
        <v>44183</v>
      </c>
      <c r="L21">
        <f>SUM(D$17:D21)</f>
        <v>242641</v>
      </c>
      <c r="M21">
        <f>SUM(E$17:E21)</f>
        <v>259716</v>
      </c>
      <c r="N21">
        <f>SUM(F$17:F21)</f>
        <v>290133</v>
      </c>
      <c r="O21">
        <f>SUM(G$17:G21)</f>
        <v>231583</v>
      </c>
      <c r="P21">
        <f>SUM(H$17:H21)</f>
        <v>253306</v>
      </c>
      <c r="Q21">
        <f>SUM(I$17:I21)</f>
        <v>236745</v>
      </c>
      <c r="R21">
        <f t="shared" si="16"/>
        <v>253306</v>
      </c>
      <c r="T21" t="s">
        <v>12</v>
      </c>
      <c r="V21">
        <f t="shared" si="10"/>
        <v>-10665</v>
      </c>
      <c r="W21">
        <f t="shared" si="11"/>
        <v>6410</v>
      </c>
      <c r="X21">
        <f t="shared" si="12"/>
        <v>36827</v>
      </c>
      <c r="Y21">
        <f t="shared" si="13"/>
        <v>-21723</v>
      </c>
      <c r="Z21">
        <f t="shared" si="14"/>
        <v>0</v>
      </c>
      <c r="AA21">
        <f t="shared" si="15"/>
        <v>-16561</v>
      </c>
    </row>
    <row r="22" spans="2:27" x14ac:dyDescent="0.25">
      <c r="B22" t="s">
        <v>13</v>
      </c>
      <c r="D22">
        <v>44181</v>
      </c>
      <c r="E22">
        <v>41242</v>
      </c>
      <c r="F22">
        <v>42573</v>
      </c>
      <c r="G22">
        <v>38511</v>
      </c>
      <c r="H22">
        <v>39679</v>
      </c>
      <c r="I22">
        <v>42074</v>
      </c>
      <c r="L22">
        <f>SUM(D$17:D22)</f>
        <v>286822</v>
      </c>
      <c r="M22">
        <f>SUM(E$17:E22)</f>
        <v>300958</v>
      </c>
      <c r="N22">
        <f>SUM(F$17:F22)</f>
        <v>332706</v>
      </c>
      <c r="O22">
        <f>SUM(G$17:G22)</f>
        <v>270094</v>
      </c>
      <c r="P22">
        <f>SUM(H$17:H22)</f>
        <v>292985</v>
      </c>
      <c r="Q22">
        <f>SUM(I$17:I22)</f>
        <v>278819</v>
      </c>
      <c r="R22">
        <f t="shared" si="16"/>
        <v>292985</v>
      </c>
      <c r="T22" t="s">
        <v>13</v>
      </c>
      <c r="V22">
        <f t="shared" si="10"/>
        <v>-6163</v>
      </c>
      <c r="W22">
        <f t="shared" si="11"/>
        <v>7973</v>
      </c>
      <c r="X22">
        <f t="shared" si="12"/>
        <v>39721</v>
      </c>
      <c r="Y22">
        <f t="shared" si="13"/>
        <v>-22891</v>
      </c>
      <c r="Z22">
        <f t="shared" si="14"/>
        <v>0</v>
      </c>
      <c r="AA22">
        <f t="shared" si="15"/>
        <v>-14166</v>
      </c>
    </row>
    <row r="23" spans="2:27" x14ac:dyDescent="0.25">
      <c r="B23" t="s">
        <v>14</v>
      </c>
      <c r="D23">
        <v>44672</v>
      </c>
      <c r="E23">
        <v>43324</v>
      </c>
      <c r="F23">
        <v>40729</v>
      </c>
      <c r="G23">
        <v>42192</v>
      </c>
      <c r="H23">
        <v>40621</v>
      </c>
      <c r="I23">
        <v>38314</v>
      </c>
      <c r="L23">
        <f>SUM(D$17:D23)</f>
        <v>331494</v>
      </c>
      <c r="M23">
        <f>SUM(E$17:E23)</f>
        <v>344282</v>
      </c>
      <c r="N23">
        <f>SUM(F$17:F23)</f>
        <v>373435</v>
      </c>
      <c r="O23">
        <f>SUM(G$17:G23)</f>
        <v>312286</v>
      </c>
      <c r="P23">
        <f>SUM(H$17:H23)</f>
        <v>333606</v>
      </c>
      <c r="Q23">
        <f>SUM(I$17:I23)</f>
        <v>317133</v>
      </c>
      <c r="R23">
        <f t="shared" si="16"/>
        <v>333606</v>
      </c>
      <c r="T23" t="s">
        <v>14</v>
      </c>
      <c r="V23">
        <f t="shared" si="10"/>
        <v>-2112</v>
      </c>
      <c r="W23">
        <f t="shared" si="11"/>
        <v>10676</v>
      </c>
      <c r="X23">
        <f t="shared" si="12"/>
        <v>39829</v>
      </c>
      <c r="Y23">
        <f t="shared" si="13"/>
        <v>-21320</v>
      </c>
      <c r="Z23">
        <f t="shared" si="14"/>
        <v>0</v>
      </c>
      <c r="AA23">
        <f t="shared" si="15"/>
        <v>-16473</v>
      </c>
    </row>
    <row r="24" spans="2:27" x14ac:dyDescent="0.25">
      <c r="B24" t="s">
        <v>15</v>
      </c>
      <c r="D24">
        <v>47312</v>
      </c>
      <c r="E24">
        <v>43066</v>
      </c>
      <c r="F24">
        <v>37130</v>
      </c>
      <c r="G24">
        <v>38721</v>
      </c>
      <c r="H24">
        <v>40071</v>
      </c>
      <c r="I24">
        <v>40963</v>
      </c>
      <c r="L24">
        <f>SUM(D$17:D24)</f>
        <v>378806</v>
      </c>
      <c r="M24">
        <f>SUM(E$17:E24)</f>
        <v>387348</v>
      </c>
      <c r="N24">
        <f>SUM(F$17:F24)</f>
        <v>410565</v>
      </c>
      <c r="O24">
        <f>SUM(G$17:G24)</f>
        <v>351007</v>
      </c>
      <c r="P24">
        <f>SUM(H$17:H24)</f>
        <v>373677</v>
      </c>
      <c r="Q24">
        <f>SUM(I$17:I24)</f>
        <v>358096</v>
      </c>
      <c r="R24">
        <f t="shared" si="16"/>
        <v>373677</v>
      </c>
      <c r="T24" t="s">
        <v>15</v>
      </c>
      <c r="V24">
        <f t="shared" si="10"/>
        <v>5129</v>
      </c>
      <c r="W24">
        <f t="shared" si="11"/>
        <v>13671</v>
      </c>
      <c r="X24">
        <f t="shared" si="12"/>
        <v>36888</v>
      </c>
      <c r="Y24">
        <f t="shared" si="13"/>
        <v>-22670</v>
      </c>
      <c r="Z24">
        <f t="shared" si="14"/>
        <v>0</v>
      </c>
      <c r="AA24">
        <f t="shared" si="15"/>
        <v>-15581</v>
      </c>
    </row>
    <row r="25" spans="2:27" x14ac:dyDescent="0.25">
      <c r="B25" t="s">
        <v>16</v>
      </c>
      <c r="D25">
        <v>45393</v>
      </c>
      <c r="E25">
        <v>47432</v>
      </c>
      <c r="F25">
        <v>42428</v>
      </c>
      <c r="G25">
        <v>39915</v>
      </c>
      <c r="H25">
        <v>37013</v>
      </c>
      <c r="I25">
        <v>40002</v>
      </c>
      <c r="L25">
        <f>SUM(D$17:D25)</f>
        <v>424199</v>
      </c>
      <c r="M25">
        <f>SUM(E$17:E25)</f>
        <v>434780</v>
      </c>
      <c r="N25">
        <f>SUM(F$17:F25)</f>
        <v>452993</v>
      </c>
      <c r="O25">
        <f>SUM(G$17:G25)</f>
        <v>390922</v>
      </c>
      <c r="P25">
        <f>SUM(H$17:H25)</f>
        <v>410690</v>
      </c>
      <c r="Q25">
        <f>SUM(I$17:I25)</f>
        <v>398098</v>
      </c>
      <c r="R25">
        <f t="shared" si="16"/>
        <v>410690</v>
      </c>
      <c r="T25" t="s">
        <v>16</v>
      </c>
      <c r="V25">
        <f t="shared" si="10"/>
        <v>13509</v>
      </c>
      <c r="W25">
        <f t="shared" si="11"/>
        <v>24090</v>
      </c>
      <c r="X25">
        <f t="shared" si="12"/>
        <v>42303</v>
      </c>
      <c r="Y25">
        <f t="shared" si="13"/>
        <v>-19768</v>
      </c>
      <c r="Z25">
        <f t="shared" si="14"/>
        <v>0</v>
      </c>
      <c r="AA25">
        <f t="shared" si="15"/>
        <v>-12592</v>
      </c>
    </row>
    <row r="26" spans="2:27" x14ac:dyDescent="0.25">
      <c r="B26" t="s">
        <v>17</v>
      </c>
      <c r="D26">
        <v>48328</v>
      </c>
      <c r="E26">
        <v>46424</v>
      </c>
      <c r="F26">
        <v>46242</v>
      </c>
      <c r="G26">
        <v>46131</v>
      </c>
      <c r="H26">
        <v>44311</v>
      </c>
      <c r="I26">
        <v>43504</v>
      </c>
      <c r="L26">
        <f>SUM(D$17:D26)</f>
        <v>472527</v>
      </c>
      <c r="M26">
        <f>SUM(E$17:E26)</f>
        <v>481204</v>
      </c>
      <c r="N26">
        <f>SUM(F$17:F26)</f>
        <v>499235</v>
      </c>
      <c r="O26">
        <f>SUM(G$17:G26)</f>
        <v>437053</v>
      </c>
      <c r="P26">
        <f>SUM(H$17:H26)</f>
        <v>455001</v>
      </c>
      <c r="Q26">
        <f>SUM(I$17:I26)</f>
        <v>441602</v>
      </c>
      <c r="R26">
        <f t="shared" si="16"/>
        <v>455001</v>
      </c>
      <c r="T26" t="s">
        <v>17</v>
      </c>
      <c r="V26">
        <f t="shared" si="10"/>
        <v>17526</v>
      </c>
      <c r="W26">
        <f t="shared" si="11"/>
        <v>26203</v>
      </c>
      <c r="X26">
        <f t="shared" si="12"/>
        <v>44234</v>
      </c>
      <c r="Y26">
        <f t="shared" si="13"/>
        <v>-17948</v>
      </c>
      <c r="Z26">
        <f t="shared" si="14"/>
        <v>0</v>
      </c>
      <c r="AA26">
        <f t="shared" si="15"/>
        <v>-13399</v>
      </c>
    </row>
    <row r="27" spans="2:27" x14ac:dyDescent="0.25">
      <c r="B27" t="s">
        <v>18</v>
      </c>
      <c r="D27">
        <v>50723</v>
      </c>
      <c r="E27">
        <v>51518</v>
      </c>
      <c r="F27">
        <v>51263</v>
      </c>
      <c r="G27">
        <v>45124</v>
      </c>
      <c r="H27">
        <v>43834</v>
      </c>
      <c r="I27">
        <v>45476</v>
      </c>
      <c r="L27">
        <f>SUM(D$17:D27)</f>
        <v>523250</v>
      </c>
      <c r="M27">
        <f>SUM(E$17:E27)</f>
        <v>532722</v>
      </c>
      <c r="N27">
        <f>SUM(F$17:F27)</f>
        <v>550498</v>
      </c>
      <c r="O27">
        <f>SUM(G$17:G27)</f>
        <v>482177</v>
      </c>
      <c r="P27">
        <f>SUM(H$17:H27)</f>
        <v>498835</v>
      </c>
      <c r="Q27">
        <f>SUM(I$17:I27)</f>
        <v>487078</v>
      </c>
      <c r="R27">
        <f t="shared" si="16"/>
        <v>498835</v>
      </c>
      <c r="T27" t="s">
        <v>18</v>
      </c>
      <c r="V27">
        <f t="shared" si="10"/>
        <v>24415</v>
      </c>
      <c r="W27">
        <f t="shared" si="11"/>
        <v>33887</v>
      </c>
      <c r="X27">
        <f t="shared" si="12"/>
        <v>51663</v>
      </c>
      <c r="Y27">
        <f t="shared" si="13"/>
        <v>-16658</v>
      </c>
      <c r="Z27">
        <f t="shared" si="14"/>
        <v>0</v>
      </c>
      <c r="AA27">
        <f t="shared" si="15"/>
        <v>-11757</v>
      </c>
    </row>
    <row r="28" spans="2:27" x14ac:dyDescent="0.25">
      <c r="B28" t="s">
        <v>19</v>
      </c>
      <c r="D28">
        <v>52771</v>
      </c>
      <c r="E28">
        <v>52762</v>
      </c>
      <c r="F28">
        <v>56601</v>
      </c>
      <c r="G28">
        <v>47376</v>
      </c>
      <c r="H28">
        <v>41430</v>
      </c>
      <c r="I28">
        <v>45052</v>
      </c>
      <c r="L28">
        <f>SUM(D$17:D28)</f>
        <v>576021</v>
      </c>
      <c r="M28">
        <f>SUM(E$17:E28)</f>
        <v>585484</v>
      </c>
      <c r="N28">
        <f>SUM(F$17:F28)</f>
        <v>607099</v>
      </c>
      <c r="O28">
        <f>SUM(G$17:G28)</f>
        <v>529553</v>
      </c>
      <c r="P28">
        <f>SUM(H$17:H28)</f>
        <v>540265</v>
      </c>
      <c r="Q28">
        <f>SUM(I$17:I28)</f>
        <v>532130</v>
      </c>
      <c r="R28">
        <f t="shared" si="16"/>
        <v>540265</v>
      </c>
      <c r="T28" t="s">
        <v>19</v>
      </c>
      <c r="V28">
        <f t="shared" si="10"/>
        <v>35756</v>
      </c>
      <c r="W28">
        <f t="shared" si="11"/>
        <v>45219</v>
      </c>
      <c r="X28">
        <f t="shared" si="12"/>
        <v>66834</v>
      </c>
      <c r="Y28">
        <f t="shared" si="13"/>
        <v>-10712</v>
      </c>
      <c r="Z28">
        <f t="shared" si="14"/>
        <v>0</v>
      </c>
      <c r="AA28">
        <f t="shared" si="15"/>
        <v>-8135</v>
      </c>
    </row>
    <row r="31" spans="2:27" x14ac:dyDescent="0.25">
      <c r="B31" s="3" t="s">
        <v>38</v>
      </c>
    </row>
    <row r="32" spans="2:27" x14ac:dyDescent="0.25">
      <c r="B32" s="3" t="s">
        <v>180</v>
      </c>
    </row>
    <row r="35" spans="2:4" x14ac:dyDescent="0.25">
      <c r="B35" t="s">
        <v>20</v>
      </c>
      <c r="D35" t="s">
        <v>21</v>
      </c>
    </row>
    <row r="36" spans="2:4" x14ac:dyDescent="0.25">
      <c r="B36" t="s">
        <v>8</v>
      </c>
      <c r="C36">
        <v>2021</v>
      </c>
      <c r="D36" s="2">
        <v>41949</v>
      </c>
    </row>
    <row r="37" spans="2:4" x14ac:dyDescent="0.25">
      <c r="B37" t="s">
        <v>9</v>
      </c>
      <c r="C37">
        <v>2021</v>
      </c>
      <c r="D37" s="2">
        <v>40093</v>
      </c>
    </row>
    <row r="38" spans="2:4" x14ac:dyDescent="0.25">
      <c r="B38" t="s">
        <v>10</v>
      </c>
      <c r="C38">
        <v>2021</v>
      </c>
      <c r="D38" s="2">
        <v>44589</v>
      </c>
    </row>
    <row r="39" spans="2:4" x14ac:dyDescent="0.25">
      <c r="B39" t="s">
        <v>11</v>
      </c>
      <c r="C39">
        <v>2021</v>
      </c>
      <c r="D39" s="2">
        <v>42467</v>
      </c>
    </row>
    <row r="40" spans="2:4" x14ac:dyDescent="0.25">
      <c r="B40" t="s">
        <v>12</v>
      </c>
      <c r="C40">
        <v>2021</v>
      </c>
      <c r="D40" s="2">
        <v>43964</v>
      </c>
    </row>
    <row r="41" spans="2:4" x14ac:dyDescent="0.25">
      <c r="B41" t="s">
        <v>13</v>
      </c>
      <c r="C41">
        <v>2021</v>
      </c>
      <c r="D41" s="2">
        <v>43723</v>
      </c>
    </row>
    <row r="42" spans="2:4" x14ac:dyDescent="0.25">
      <c r="B42" t="s">
        <v>14</v>
      </c>
      <c r="C42">
        <v>2021</v>
      </c>
      <c r="D42" s="2">
        <v>47393</v>
      </c>
    </row>
    <row r="43" spans="2:4" x14ac:dyDescent="0.25">
      <c r="B43" t="s">
        <v>15</v>
      </c>
      <c r="C43">
        <v>2021</v>
      </c>
      <c r="D43" s="2">
        <v>46149</v>
      </c>
    </row>
    <row r="44" spans="2:4" x14ac:dyDescent="0.25">
      <c r="B44" t="s">
        <v>16</v>
      </c>
      <c r="C44">
        <v>2021</v>
      </c>
      <c r="D44" s="2">
        <v>46710</v>
      </c>
    </row>
    <row r="45" spans="2:4" x14ac:dyDescent="0.25">
      <c r="B45" t="s">
        <v>17</v>
      </c>
      <c r="C45">
        <v>2021</v>
      </c>
      <c r="D45" s="2">
        <v>46196</v>
      </c>
    </row>
    <row r="46" spans="2:4" x14ac:dyDescent="0.25">
      <c r="B46" t="s">
        <v>18</v>
      </c>
      <c r="C46">
        <v>2021</v>
      </c>
      <c r="D46" s="2">
        <v>42917</v>
      </c>
    </row>
    <row r="47" spans="2:4" x14ac:dyDescent="0.25">
      <c r="B47" t="s">
        <v>19</v>
      </c>
      <c r="C47">
        <v>2021</v>
      </c>
      <c r="D47" s="2">
        <v>41578</v>
      </c>
    </row>
    <row r="48" spans="2:4" x14ac:dyDescent="0.25">
      <c r="B48" t="s">
        <v>8</v>
      </c>
      <c r="C48">
        <v>2022</v>
      </c>
      <c r="D48" s="2">
        <v>39280</v>
      </c>
    </row>
    <row r="49" spans="2:6" x14ac:dyDescent="0.25">
      <c r="B49" t="s">
        <v>9</v>
      </c>
      <c r="C49">
        <v>2022</v>
      </c>
      <c r="D49" s="2">
        <v>36333</v>
      </c>
    </row>
    <row r="50" spans="2:6" x14ac:dyDescent="0.25">
      <c r="B50" t="s">
        <v>10</v>
      </c>
      <c r="C50">
        <v>2022</v>
      </c>
      <c r="D50" s="2">
        <v>38694</v>
      </c>
    </row>
    <row r="51" spans="2:6" x14ac:dyDescent="0.25">
      <c r="B51" t="s">
        <v>11</v>
      </c>
      <c r="C51">
        <v>2022</v>
      </c>
      <c r="D51" s="2">
        <v>37495</v>
      </c>
    </row>
    <row r="52" spans="2:6" x14ac:dyDescent="0.25">
      <c r="B52" t="s">
        <v>12</v>
      </c>
      <c r="C52">
        <v>2022</v>
      </c>
      <c r="D52" s="2">
        <v>38605</v>
      </c>
    </row>
    <row r="53" spans="2:6" x14ac:dyDescent="0.25">
      <c r="B53" t="s">
        <v>13</v>
      </c>
      <c r="C53">
        <v>2022</v>
      </c>
      <c r="D53" s="2">
        <v>37533</v>
      </c>
    </row>
    <row r="54" spans="2:6" x14ac:dyDescent="0.25">
      <c r="B54" t="s">
        <v>14</v>
      </c>
      <c r="C54">
        <v>2022</v>
      </c>
      <c r="D54">
        <v>39431</v>
      </c>
    </row>
    <row r="55" spans="2:6" x14ac:dyDescent="0.25">
      <c r="B55" t="s">
        <v>15</v>
      </c>
      <c r="C55">
        <v>2022</v>
      </c>
      <c r="D55">
        <v>38646</v>
      </c>
    </row>
    <row r="56" spans="2:6" x14ac:dyDescent="0.25">
      <c r="B56" t="s">
        <v>16</v>
      </c>
      <c r="C56">
        <v>2022</v>
      </c>
      <c r="D56">
        <v>38771</v>
      </c>
      <c r="E56">
        <v>38435</v>
      </c>
      <c r="F56">
        <f>D56-E56</f>
        <v>336</v>
      </c>
    </row>
    <row r="57" spans="2:6" x14ac:dyDescent="0.25">
      <c r="B57" t="s">
        <v>17</v>
      </c>
      <c r="C57">
        <v>2022</v>
      </c>
      <c r="D57">
        <v>39336</v>
      </c>
      <c r="E57">
        <v>39022</v>
      </c>
      <c r="F57">
        <f t="shared" ref="F57:F58" si="17">D57-E57</f>
        <v>314</v>
      </c>
    </row>
    <row r="58" spans="2:6" x14ac:dyDescent="0.25">
      <c r="B58" t="s">
        <v>18</v>
      </c>
      <c r="C58">
        <v>2022</v>
      </c>
      <c r="D58">
        <v>37160</v>
      </c>
      <c r="E58">
        <v>37007</v>
      </c>
      <c r="F58">
        <f t="shared" si="17"/>
        <v>153</v>
      </c>
    </row>
    <row r="59" spans="2:6" x14ac:dyDescent="0.25">
      <c r="B59" t="s">
        <v>19</v>
      </c>
      <c r="C59">
        <v>2022</v>
      </c>
      <c r="D59">
        <v>36602</v>
      </c>
      <c r="E59">
        <v>36602</v>
      </c>
    </row>
  </sheetData>
  <hyperlinks>
    <hyperlink ref="A1" location="home!A1" display="home" xr:uid="{3B8F90A0-06A7-4F3D-8A0F-C604FAA8745B}"/>
    <hyperlink ref="B31" r:id="rId1" xr:uid="{014E6B7A-238D-4E02-945A-75CD8254EB02}"/>
    <hyperlink ref="B32" r:id="rId2" xr:uid="{839944A2-0AA4-4C34-BFCC-4C83B1DD718F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45F0-B0E9-4786-989C-4898703F9D59}">
  <dimension ref="A1:AD32"/>
  <sheetViews>
    <sheetView workbookViewId="0">
      <selection activeCell="AD1" sqref="AD1:AD13"/>
    </sheetView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127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210</v>
      </c>
    </row>
    <row r="2" spans="1:30" x14ac:dyDescent="0.25">
      <c r="B2" t="s">
        <v>8</v>
      </c>
      <c r="C2">
        <v>1687</v>
      </c>
      <c r="D2">
        <v>1687</v>
      </c>
      <c r="E2">
        <v>1840</v>
      </c>
      <c r="F2">
        <v>1926</v>
      </c>
      <c r="G2">
        <v>1887</v>
      </c>
      <c r="H2">
        <v>1873</v>
      </c>
      <c r="I2">
        <v>1970</v>
      </c>
      <c r="K2">
        <f>SUM(C$2:C2)</f>
        <v>1687</v>
      </c>
      <c r="L2">
        <f>SUM(D$2:D2)</f>
        <v>1687</v>
      </c>
      <c r="M2">
        <f>SUM(E$2:E2)</f>
        <v>1840</v>
      </c>
      <c r="N2">
        <f>SUM(F$2:F2)</f>
        <v>1926</v>
      </c>
      <c r="O2">
        <f>SUM(G$2:G2)</f>
        <v>1887</v>
      </c>
      <c r="P2">
        <f>SUM(H$2:H2)</f>
        <v>1873</v>
      </c>
      <c r="Q2">
        <f>SUM(I$2:I2)</f>
        <v>1970</v>
      </c>
      <c r="R2">
        <f>MEDIAN(M2:Q2)</f>
        <v>1887</v>
      </c>
      <c r="T2" t="s">
        <v>8</v>
      </c>
      <c r="U2">
        <f t="shared" ref="U2:AA13" si="0">K2-$R2</f>
        <v>-200</v>
      </c>
      <c r="V2">
        <f t="shared" si="0"/>
        <v>-200</v>
      </c>
      <c r="W2">
        <f t="shared" si="0"/>
        <v>-47</v>
      </c>
      <c r="X2">
        <f t="shared" si="0"/>
        <v>39</v>
      </c>
      <c r="Y2">
        <f t="shared" si="0"/>
        <v>0</v>
      </c>
      <c r="Z2">
        <f t="shared" si="0"/>
        <v>-14</v>
      </c>
      <c r="AA2">
        <f t="shared" si="0"/>
        <v>83</v>
      </c>
      <c r="AC2">
        <f>MEDIAN($E2:$I2)</f>
        <v>1887</v>
      </c>
      <c r="AD2">
        <f>MEDIAN(F2:I2)</f>
        <v>1906.5</v>
      </c>
    </row>
    <row r="3" spans="1:30" x14ac:dyDescent="0.25">
      <c r="B3" t="s">
        <v>9</v>
      </c>
      <c r="C3">
        <v>1491</v>
      </c>
      <c r="D3">
        <v>1606</v>
      </c>
      <c r="E3">
        <v>1648</v>
      </c>
      <c r="F3">
        <v>1665</v>
      </c>
      <c r="G3">
        <v>1680</v>
      </c>
      <c r="H3">
        <v>1696</v>
      </c>
      <c r="I3">
        <v>1742</v>
      </c>
      <c r="K3">
        <f>SUM(C$2:C3)</f>
        <v>3178</v>
      </c>
      <c r="L3">
        <f>SUM(D$2:D3)</f>
        <v>3293</v>
      </c>
      <c r="M3">
        <f>SUM(E$2:E3)</f>
        <v>3488</v>
      </c>
      <c r="N3">
        <f>SUM(F$2:F3)</f>
        <v>3591</v>
      </c>
      <c r="O3">
        <f>SUM(G$2:G3)</f>
        <v>3567</v>
      </c>
      <c r="P3">
        <f>SUM(H$2:H3)</f>
        <v>3569</v>
      </c>
      <c r="Q3">
        <f>SUM(I$2:I3)</f>
        <v>3712</v>
      </c>
      <c r="R3">
        <f t="shared" ref="R3:R13" si="1">MEDIAN(M3:Q3)</f>
        <v>3569</v>
      </c>
      <c r="T3" t="s">
        <v>9</v>
      </c>
      <c r="U3">
        <f t="shared" si="0"/>
        <v>-391</v>
      </c>
      <c r="V3">
        <f t="shared" si="0"/>
        <v>-276</v>
      </c>
      <c r="W3">
        <f t="shared" si="0"/>
        <v>-81</v>
      </c>
      <c r="X3">
        <f t="shared" si="0"/>
        <v>22</v>
      </c>
      <c r="Y3">
        <f t="shared" si="0"/>
        <v>-2</v>
      </c>
      <c r="Z3">
        <f t="shared" si="0"/>
        <v>0</v>
      </c>
      <c r="AA3">
        <f t="shared" si="0"/>
        <v>143</v>
      </c>
      <c r="AC3">
        <f t="shared" ref="AC3:AC13" si="2">MEDIAN($E3:$I3)</f>
        <v>1680</v>
      </c>
      <c r="AD3">
        <f t="shared" ref="AD3:AD13" si="3">MEDIAN(F3:I3)</f>
        <v>1688</v>
      </c>
    </row>
    <row r="4" spans="1:30" x14ac:dyDescent="0.25">
      <c r="B4" t="s">
        <v>10</v>
      </c>
      <c r="C4">
        <v>1627</v>
      </c>
      <c r="D4">
        <v>1759</v>
      </c>
      <c r="E4">
        <v>1776</v>
      </c>
      <c r="F4">
        <v>1736</v>
      </c>
      <c r="G4">
        <v>1859</v>
      </c>
      <c r="H4">
        <v>1801</v>
      </c>
      <c r="I4">
        <v>1927</v>
      </c>
      <c r="K4">
        <f>SUM(C$2:C4)</f>
        <v>4805</v>
      </c>
      <c r="L4">
        <f>SUM(D$2:D4)</f>
        <v>5052</v>
      </c>
      <c r="M4">
        <f>SUM(E$2:E4)</f>
        <v>5264</v>
      </c>
      <c r="N4">
        <f>SUM(F$2:F4)</f>
        <v>5327</v>
      </c>
      <c r="O4">
        <f>SUM(G$2:G4)</f>
        <v>5426</v>
      </c>
      <c r="P4">
        <f>SUM(H$2:H4)</f>
        <v>5370</v>
      </c>
      <c r="Q4">
        <f>SUM(I$2:I4)</f>
        <v>5639</v>
      </c>
      <c r="R4">
        <f t="shared" si="1"/>
        <v>5370</v>
      </c>
      <c r="T4" t="s">
        <v>10</v>
      </c>
      <c r="U4">
        <f t="shared" si="0"/>
        <v>-565</v>
      </c>
      <c r="V4">
        <f t="shared" si="0"/>
        <v>-318</v>
      </c>
      <c r="W4">
        <f t="shared" si="0"/>
        <v>-106</v>
      </c>
      <c r="X4">
        <f t="shared" si="0"/>
        <v>-43</v>
      </c>
      <c r="Y4">
        <f t="shared" si="0"/>
        <v>56</v>
      </c>
      <c r="Z4">
        <f t="shared" si="0"/>
        <v>0</v>
      </c>
      <c r="AA4">
        <f t="shared" si="0"/>
        <v>269</v>
      </c>
      <c r="AC4">
        <f t="shared" si="2"/>
        <v>1801</v>
      </c>
      <c r="AD4">
        <f t="shared" si="3"/>
        <v>1830</v>
      </c>
    </row>
    <row r="5" spans="1:30" x14ac:dyDescent="0.25">
      <c r="B5" t="s">
        <v>11</v>
      </c>
      <c r="D5">
        <v>1651</v>
      </c>
      <c r="E5">
        <v>1712</v>
      </c>
      <c r="F5">
        <v>1652</v>
      </c>
      <c r="G5">
        <v>1849</v>
      </c>
      <c r="H5">
        <v>1801</v>
      </c>
      <c r="I5">
        <v>1831</v>
      </c>
      <c r="L5">
        <f>SUM(D$2:D5)</f>
        <v>6703</v>
      </c>
      <c r="M5">
        <f>SUM(E$2:E5)</f>
        <v>6976</v>
      </c>
      <c r="N5">
        <f>SUM(F$2:F5)</f>
        <v>6979</v>
      </c>
      <c r="O5">
        <f>SUM(G$2:G5)</f>
        <v>7275</v>
      </c>
      <c r="P5">
        <f>SUM(H$2:H5)</f>
        <v>7171</v>
      </c>
      <c r="Q5">
        <f>SUM(I$2:I5)</f>
        <v>7470</v>
      </c>
      <c r="R5">
        <f t="shared" si="1"/>
        <v>7171</v>
      </c>
      <c r="T5" t="s">
        <v>11</v>
      </c>
      <c r="V5">
        <f t="shared" si="0"/>
        <v>-468</v>
      </c>
      <c r="W5">
        <f t="shared" si="0"/>
        <v>-195</v>
      </c>
      <c r="X5">
        <f t="shared" si="0"/>
        <v>-192</v>
      </c>
      <c r="Y5">
        <f t="shared" si="0"/>
        <v>104</v>
      </c>
      <c r="Z5">
        <f t="shared" si="0"/>
        <v>0</v>
      </c>
      <c r="AA5">
        <f t="shared" si="0"/>
        <v>299</v>
      </c>
      <c r="AC5">
        <f t="shared" si="2"/>
        <v>1801</v>
      </c>
      <c r="AD5">
        <f t="shared" si="3"/>
        <v>1816</v>
      </c>
    </row>
    <row r="6" spans="1:30" x14ac:dyDescent="0.25">
      <c r="B6" t="s">
        <v>12</v>
      </c>
      <c r="D6">
        <v>1696</v>
      </c>
      <c r="E6">
        <v>1743</v>
      </c>
      <c r="F6">
        <v>1763</v>
      </c>
      <c r="G6">
        <v>1881</v>
      </c>
      <c r="H6">
        <v>1981</v>
      </c>
      <c r="I6">
        <v>1989</v>
      </c>
      <c r="L6">
        <f>SUM(D$2:D6)</f>
        <v>8399</v>
      </c>
      <c r="M6">
        <f>SUM(E$2:E6)</f>
        <v>8719</v>
      </c>
      <c r="N6">
        <f>SUM(F$2:F6)</f>
        <v>8742</v>
      </c>
      <c r="O6">
        <f>SUM(G$2:G6)</f>
        <v>9156</v>
      </c>
      <c r="P6">
        <f>SUM(H$2:H6)</f>
        <v>9152</v>
      </c>
      <c r="Q6">
        <f>SUM(I$2:I6)</f>
        <v>9459</v>
      </c>
      <c r="R6">
        <f t="shared" si="1"/>
        <v>9152</v>
      </c>
      <c r="T6" t="s">
        <v>12</v>
      </c>
      <c r="V6">
        <f t="shared" si="0"/>
        <v>-753</v>
      </c>
      <c r="W6">
        <f t="shared" si="0"/>
        <v>-433</v>
      </c>
      <c r="X6">
        <f t="shared" si="0"/>
        <v>-410</v>
      </c>
      <c r="Y6">
        <f t="shared" si="0"/>
        <v>4</v>
      </c>
      <c r="Z6">
        <f t="shared" si="0"/>
        <v>0</v>
      </c>
      <c r="AA6">
        <f t="shared" si="0"/>
        <v>307</v>
      </c>
      <c r="AC6">
        <f t="shared" si="2"/>
        <v>1881</v>
      </c>
      <c r="AD6">
        <f t="shared" si="3"/>
        <v>1931</v>
      </c>
    </row>
    <row r="7" spans="1:30" x14ac:dyDescent="0.25">
      <c r="B7" t="s">
        <v>13</v>
      </c>
      <c r="D7">
        <v>1648</v>
      </c>
      <c r="E7">
        <v>1763</v>
      </c>
      <c r="F7">
        <v>1738</v>
      </c>
      <c r="G7">
        <v>1761</v>
      </c>
      <c r="H7">
        <v>1936</v>
      </c>
      <c r="I7">
        <v>1777</v>
      </c>
      <c r="L7">
        <f>SUM(D$2:D7)</f>
        <v>10047</v>
      </c>
      <c r="M7">
        <f>SUM(E$2:E7)</f>
        <v>10482</v>
      </c>
      <c r="N7">
        <f>SUM(F$2:F7)</f>
        <v>10480</v>
      </c>
      <c r="O7">
        <f>SUM(G$2:G7)</f>
        <v>10917</v>
      </c>
      <c r="P7">
        <f>SUM(H$2:H7)</f>
        <v>11088</v>
      </c>
      <c r="Q7">
        <f>SUM(I$2:I7)</f>
        <v>11236</v>
      </c>
      <c r="R7">
        <f t="shared" si="1"/>
        <v>10917</v>
      </c>
      <c r="T7" t="s">
        <v>13</v>
      </c>
      <c r="V7">
        <f t="shared" si="0"/>
        <v>-870</v>
      </c>
      <c r="W7">
        <f t="shared" si="0"/>
        <v>-435</v>
      </c>
      <c r="X7">
        <f t="shared" si="0"/>
        <v>-437</v>
      </c>
      <c r="Y7">
        <f t="shared" si="0"/>
        <v>0</v>
      </c>
      <c r="Z7">
        <f t="shared" si="0"/>
        <v>171</v>
      </c>
      <c r="AA7">
        <f t="shared" si="0"/>
        <v>319</v>
      </c>
      <c r="AC7">
        <f t="shared" si="2"/>
        <v>1763</v>
      </c>
      <c r="AD7">
        <f t="shared" si="3"/>
        <v>1769</v>
      </c>
    </row>
    <row r="8" spans="1:30" x14ac:dyDescent="0.25">
      <c r="B8" t="s">
        <v>14</v>
      </c>
      <c r="D8">
        <v>1770</v>
      </c>
      <c r="E8">
        <v>1991</v>
      </c>
      <c r="F8">
        <v>1880</v>
      </c>
      <c r="G8">
        <v>1945</v>
      </c>
      <c r="H8">
        <v>1973</v>
      </c>
      <c r="I8">
        <v>2021</v>
      </c>
      <c r="L8">
        <f>SUM(D$2:D8)</f>
        <v>11817</v>
      </c>
      <c r="M8">
        <f>SUM(E$2:E8)</f>
        <v>12473</v>
      </c>
      <c r="N8">
        <f>SUM(F$2:F8)</f>
        <v>12360</v>
      </c>
      <c r="O8">
        <f>SUM(G$2:G8)</f>
        <v>12862</v>
      </c>
      <c r="P8">
        <f>SUM(H$2:H8)</f>
        <v>13061</v>
      </c>
      <c r="Q8">
        <f>SUM(I$2:I8)</f>
        <v>13257</v>
      </c>
      <c r="R8">
        <f t="shared" si="1"/>
        <v>12862</v>
      </c>
      <c r="T8" t="s">
        <v>14</v>
      </c>
      <c r="V8">
        <f t="shared" si="0"/>
        <v>-1045</v>
      </c>
      <c r="W8">
        <f t="shared" si="0"/>
        <v>-389</v>
      </c>
      <c r="X8">
        <f t="shared" si="0"/>
        <v>-502</v>
      </c>
      <c r="Y8">
        <f t="shared" si="0"/>
        <v>0</v>
      </c>
      <c r="Z8">
        <f t="shared" si="0"/>
        <v>199</v>
      </c>
      <c r="AA8">
        <f t="shared" si="0"/>
        <v>395</v>
      </c>
      <c r="AC8">
        <f t="shared" si="2"/>
        <v>1973</v>
      </c>
      <c r="AD8">
        <f t="shared" si="3"/>
        <v>1959</v>
      </c>
    </row>
    <row r="9" spans="1:30" x14ac:dyDescent="0.25">
      <c r="B9" t="s">
        <v>15</v>
      </c>
      <c r="D9">
        <v>1807</v>
      </c>
      <c r="E9">
        <v>1910</v>
      </c>
      <c r="F9">
        <v>1831</v>
      </c>
      <c r="G9">
        <v>2007</v>
      </c>
      <c r="H9">
        <v>2020</v>
      </c>
      <c r="I9">
        <v>2041</v>
      </c>
      <c r="L9">
        <f>SUM(D$2:D9)</f>
        <v>13624</v>
      </c>
      <c r="M9">
        <f>SUM(E$2:E9)</f>
        <v>14383</v>
      </c>
      <c r="N9">
        <f>SUM(F$2:F9)</f>
        <v>14191</v>
      </c>
      <c r="O9">
        <f>SUM(G$2:G9)</f>
        <v>14869</v>
      </c>
      <c r="P9">
        <f>SUM(H$2:H9)</f>
        <v>15081</v>
      </c>
      <c r="Q9">
        <f>SUM(I$2:I9)</f>
        <v>15298</v>
      </c>
      <c r="R9">
        <f t="shared" si="1"/>
        <v>14869</v>
      </c>
      <c r="T9" t="s">
        <v>15</v>
      </c>
      <c r="V9">
        <f t="shared" si="0"/>
        <v>-1245</v>
      </c>
      <c r="W9">
        <f t="shared" si="0"/>
        <v>-486</v>
      </c>
      <c r="X9">
        <f t="shared" si="0"/>
        <v>-678</v>
      </c>
      <c r="Y9">
        <f t="shared" si="0"/>
        <v>0</v>
      </c>
      <c r="Z9">
        <f t="shared" si="0"/>
        <v>212</v>
      </c>
      <c r="AA9">
        <f t="shared" si="0"/>
        <v>429</v>
      </c>
      <c r="AC9">
        <f t="shared" si="2"/>
        <v>2007</v>
      </c>
      <c r="AD9">
        <f t="shared" si="3"/>
        <v>2013.5</v>
      </c>
    </row>
    <row r="10" spans="1:30" x14ac:dyDescent="0.25">
      <c r="B10" t="s">
        <v>16</v>
      </c>
      <c r="D10">
        <v>1797</v>
      </c>
      <c r="E10">
        <v>1969</v>
      </c>
      <c r="F10">
        <v>1929</v>
      </c>
      <c r="G10">
        <v>1988</v>
      </c>
      <c r="H10">
        <v>2033</v>
      </c>
      <c r="I10">
        <v>2024</v>
      </c>
      <c r="L10">
        <f>SUM(D$2:D10)</f>
        <v>15421</v>
      </c>
      <c r="M10">
        <f>SUM(E$2:E10)</f>
        <v>16352</v>
      </c>
      <c r="N10">
        <f>SUM(F$2:F10)</f>
        <v>16120</v>
      </c>
      <c r="O10">
        <f>SUM(G$2:G10)</f>
        <v>16857</v>
      </c>
      <c r="P10">
        <f>SUM(H$2:H10)</f>
        <v>17114</v>
      </c>
      <c r="Q10">
        <f>SUM(I$2:I10)</f>
        <v>17322</v>
      </c>
      <c r="R10">
        <f t="shared" si="1"/>
        <v>16857</v>
      </c>
      <c r="T10" t="s">
        <v>16</v>
      </c>
      <c r="V10">
        <f t="shared" si="0"/>
        <v>-1436</v>
      </c>
      <c r="W10">
        <f t="shared" si="0"/>
        <v>-505</v>
      </c>
      <c r="X10">
        <f t="shared" si="0"/>
        <v>-737</v>
      </c>
      <c r="Y10">
        <f t="shared" si="0"/>
        <v>0</v>
      </c>
      <c r="Z10">
        <f t="shared" si="0"/>
        <v>257</v>
      </c>
      <c r="AA10">
        <f t="shared" si="0"/>
        <v>465</v>
      </c>
      <c r="AC10">
        <f t="shared" si="2"/>
        <v>1988</v>
      </c>
      <c r="AD10">
        <f t="shared" si="3"/>
        <v>2006</v>
      </c>
    </row>
    <row r="11" spans="1:30" x14ac:dyDescent="0.25">
      <c r="B11" t="s">
        <v>17</v>
      </c>
      <c r="D11">
        <v>1787</v>
      </c>
      <c r="E11">
        <v>1869</v>
      </c>
      <c r="F11">
        <v>1928</v>
      </c>
      <c r="G11">
        <v>1929</v>
      </c>
      <c r="H11">
        <v>2008</v>
      </c>
      <c r="I11">
        <v>1997</v>
      </c>
      <c r="L11">
        <f>SUM(D$2:D11)</f>
        <v>17208</v>
      </c>
      <c r="M11">
        <f>SUM(E$2:E11)</f>
        <v>18221</v>
      </c>
      <c r="N11">
        <f>SUM(F$2:F11)</f>
        <v>18048</v>
      </c>
      <c r="O11">
        <f>SUM(G$2:G11)</f>
        <v>18786</v>
      </c>
      <c r="P11">
        <f>SUM(H$2:H11)</f>
        <v>19122</v>
      </c>
      <c r="Q11">
        <f>SUM(I$2:I11)</f>
        <v>19319</v>
      </c>
      <c r="R11">
        <f t="shared" si="1"/>
        <v>18786</v>
      </c>
      <c r="T11" t="s">
        <v>17</v>
      </c>
      <c r="V11">
        <f t="shared" si="0"/>
        <v>-1578</v>
      </c>
      <c r="W11">
        <f t="shared" si="0"/>
        <v>-565</v>
      </c>
      <c r="X11">
        <f t="shared" si="0"/>
        <v>-738</v>
      </c>
      <c r="Y11">
        <f t="shared" si="0"/>
        <v>0</v>
      </c>
      <c r="Z11">
        <f t="shared" si="0"/>
        <v>336</v>
      </c>
      <c r="AA11">
        <f t="shared" si="0"/>
        <v>533</v>
      </c>
      <c r="AC11">
        <f t="shared" si="2"/>
        <v>1929</v>
      </c>
      <c r="AD11">
        <f t="shared" si="3"/>
        <v>1963</v>
      </c>
    </row>
    <row r="12" spans="1:30" x14ac:dyDescent="0.25">
      <c r="B12" t="s">
        <v>18</v>
      </c>
      <c r="D12">
        <v>1595</v>
      </c>
      <c r="E12">
        <v>1804</v>
      </c>
      <c r="F12">
        <v>1737</v>
      </c>
      <c r="G12">
        <v>1827</v>
      </c>
      <c r="H12">
        <v>1879</v>
      </c>
      <c r="I12">
        <v>1959</v>
      </c>
      <c r="L12">
        <f>SUM(D$2:D12)</f>
        <v>18803</v>
      </c>
      <c r="M12">
        <f>SUM(E$2:E12)</f>
        <v>20025</v>
      </c>
      <c r="N12">
        <f>SUM(F$2:F12)</f>
        <v>19785</v>
      </c>
      <c r="O12">
        <f>SUM(G$2:G12)</f>
        <v>20613</v>
      </c>
      <c r="P12">
        <f>SUM(H$2:H12)</f>
        <v>21001</v>
      </c>
      <c r="Q12">
        <f>SUM(I$2:I12)</f>
        <v>21278</v>
      </c>
      <c r="R12">
        <f t="shared" si="1"/>
        <v>20613</v>
      </c>
      <c r="T12" t="s">
        <v>18</v>
      </c>
      <c r="V12">
        <f t="shared" si="0"/>
        <v>-1810</v>
      </c>
      <c r="W12">
        <f t="shared" si="0"/>
        <v>-588</v>
      </c>
      <c r="X12">
        <f t="shared" si="0"/>
        <v>-828</v>
      </c>
      <c r="Y12">
        <f t="shared" si="0"/>
        <v>0</v>
      </c>
      <c r="Z12">
        <f t="shared" si="0"/>
        <v>388</v>
      </c>
      <c r="AA12">
        <f t="shared" si="0"/>
        <v>665</v>
      </c>
      <c r="AC12">
        <f t="shared" si="2"/>
        <v>1827</v>
      </c>
      <c r="AD12">
        <f t="shared" si="3"/>
        <v>1853</v>
      </c>
    </row>
    <row r="13" spans="1:30" x14ac:dyDescent="0.25">
      <c r="B13" t="s">
        <v>19</v>
      </c>
      <c r="D13">
        <v>1707</v>
      </c>
      <c r="E13">
        <v>1860</v>
      </c>
      <c r="F13">
        <v>1666</v>
      </c>
      <c r="G13">
        <v>1820</v>
      </c>
      <c r="H13">
        <v>1824</v>
      </c>
      <c r="I13">
        <v>1904</v>
      </c>
      <c r="L13">
        <f>SUM(D$2:D13)</f>
        <v>20510</v>
      </c>
      <c r="M13">
        <f>SUM(E$2:E13)</f>
        <v>21885</v>
      </c>
      <c r="N13">
        <f>SUM(F$2:F13)</f>
        <v>21451</v>
      </c>
      <c r="O13">
        <f>SUM(G$2:G13)</f>
        <v>22433</v>
      </c>
      <c r="P13">
        <f>SUM(H$2:H13)</f>
        <v>22825</v>
      </c>
      <c r="Q13">
        <f>SUM(I$2:I13)</f>
        <v>23182</v>
      </c>
      <c r="R13">
        <f t="shared" si="1"/>
        <v>22433</v>
      </c>
      <c r="T13" t="s">
        <v>19</v>
      </c>
      <c r="V13">
        <f t="shared" si="0"/>
        <v>-1923</v>
      </c>
      <c r="W13">
        <f t="shared" si="0"/>
        <v>-548</v>
      </c>
      <c r="X13">
        <f t="shared" si="0"/>
        <v>-982</v>
      </c>
      <c r="Y13">
        <f t="shared" si="0"/>
        <v>0</v>
      </c>
      <c r="Z13">
        <f t="shared" si="0"/>
        <v>392</v>
      </c>
      <c r="AA13">
        <f t="shared" si="0"/>
        <v>749</v>
      </c>
      <c r="AC13">
        <f t="shared" si="2"/>
        <v>1824</v>
      </c>
      <c r="AD13">
        <f t="shared" si="3"/>
        <v>1822</v>
      </c>
    </row>
    <row r="16" spans="1:30" x14ac:dyDescent="0.25">
      <c r="B16" t="s">
        <v>22</v>
      </c>
      <c r="C16" t="s">
        <v>127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127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127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1945</v>
      </c>
      <c r="D17">
        <v>1608</v>
      </c>
      <c r="E17">
        <v>1922</v>
      </c>
      <c r="F17">
        <v>1668</v>
      </c>
      <c r="G17">
        <v>1565</v>
      </c>
      <c r="H17">
        <v>2101</v>
      </c>
      <c r="I17">
        <v>1818</v>
      </c>
      <c r="K17">
        <f>SUM(C$17:C17)</f>
        <v>1945</v>
      </c>
      <c r="L17">
        <f>SUM(D$17:D17)</f>
        <v>1608</v>
      </c>
      <c r="M17">
        <f>SUM(E$17:E17)</f>
        <v>1922</v>
      </c>
      <c r="N17">
        <f>SUM(F$17:F17)</f>
        <v>1668</v>
      </c>
      <c r="O17">
        <f>SUM(G$17:G17)</f>
        <v>1565</v>
      </c>
      <c r="P17">
        <f>SUM(H$17:H17)</f>
        <v>2101</v>
      </c>
      <c r="Q17">
        <f>SUM(I$17:I17)</f>
        <v>1818</v>
      </c>
      <c r="R17">
        <f>MEDIAN(M17:Q17)</f>
        <v>1818</v>
      </c>
      <c r="T17" t="s">
        <v>8</v>
      </c>
      <c r="U17">
        <f t="shared" ref="U17:AA28" si="4">K17-$R17</f>
        <v>127</v>
      </c>
      <c r="V17">
        <f t="shared" si="4"/>
        <v>-210</v>
      </c>
      <c r="W17">
        <f t="shared" si="4"/>
        <v>104</v>
      </c>
      <c r="X17">
        <f t="shared" si="4"/>
        <v>-150</v>
      </c>
      <c r="Y17">
        <f t="shared" si="4"/>
        <v>-253</v>
      </c>
      <c r="Z17">
        <f t="shared" si="4"/>
        <v>283</v>
      </c>
      <c r="AA17">
        <f t="shared" si="4"/>
        <v>0</v>
      </c>
    </row>
    <row r="18" spans="2:27" x14ac:dyDescent="0.25">
      <c r="B18" t="s">
        <v>9</v>
      </c>
      <c r="C18">
        <v>1437</v>
      </c>
      <c r="D18">
        <v>1376</v>
      </c>
      <c r="E18">
        <v>1547</v>
      </c>
      <c r="F18">
        <v>1282</v>
      </c>
      <c r="G18">
        <v>1301</v>
      </c>
      <c r="H18">
        <v>1456</v>
      </c>
      <c r="I18">
        <v>1391</v>
      </c>
      <c r="K18">
        <f>SUM(C$17:C18)</f>
        <v>3382</v>
      </c>
      <c r="L18">
        <f>SUM(D$17:D18)</f>
        <v>2984</v>
      </c>
      <c r="M18">
        <f>SUM(E$17:E18)</f>
        <v>3469</v>
      </c>
      <c r="N18">
        <f>SUM(F$17:F18)</f>
        <v>2950</v>
      </c>
      <c r="O18">
        <f>SUM(G$17:G18)</f>
        <v>2866</v>
      </c>
      <c r="P18">
        <f>SUM(H$17:H18)</f>
        <v>3557</v>
      </c>
      <c r="Q18">
        <f>SUM(I$17:I18)</f>
        <v>3209</v>
      </c>
      <c r="R18">
        <f t="shared" ref="R18:R28" si="5">MEDIAN(M18:Q18)</f>
        <v>3209</v>
      </c>
      <c r="T18" t="s">
        <v>9</v>
      </c>
      <c r="U18">
        <f t="shared" si="4"/>
        <v>173</v>
      </c>
      <c r="V18">
        <f t="shared" si="4"/>
        <v>-225</v>
      </c>
      <c r="W18">
        <f t="shared" si="4"/>
        <v>260</v>
      </c>
      <c r="X18">
        <f t="shared" si="4"/>
        <v>-259</v>
      </c>
      <c r="Y18">
        <f t="shared" si="4"/>
        <v>-343</v>
      </c>
      <c r="Z18">
        <f t="shared" si="4"/>
        <v>348</v>
      </c>
      <c r="AA18">
        <f t="shared" si="4"/>
        <v>0</v>
      </c>
    </row>
    <row r="19" spans="2:27" x14ac:dyDescent="0.25">
      <c r="B19" t="s">
        <v>10</v>
      </c>
      <c r="C19">
        <v>1419</v>
      </c>
      <c r="D19">
        <v>1539</v>
      </c>
      <c r="E19">
        <v>1397</v>
      </c>
      <c r="F19">
        <v>1380</v>
      </c>
      <c r="G19">
        <v>1345</v>
      </c>
      <c r="H19">
        <v>1487</v>
      </c>
      <c r="I19">
        <v>1449</v>
      </c>
      <c r="K19">
        <f>SUM(C$17:C19)</f>
        <v>4801</v>
      </c>
      <c r="L19">
        <f>SUM(D$17:D19)</f>
        <v>4523</v>
      </c>
      <c r="M19">
        <f>SUM(E$17:E19)</f>
        <v>4866</v>
      </c>
      <c r="N19">
        <f>SUM(F$17:F19)</f>
        <v>4330</v>
      </c>
      <c r="O19">
        <f>SUM(G$17:G19)</f>
        <v>4211</v>
      </c>
      <c r="P19">
        <f>SUM(H$17:H19)</f>
        <v>5044</v>
      </c>
      <c r="Q19">
        <f>SUM(I$17:I19)</f>
        <v>4658</v>
      </c>
      <c r="R19">
        <f t="shared" si="5"/>
        <v>4658</v>
      </c>
      <c r="T19" t="s">
        <v>10</v>
      </c>
      <c r="U19">
        <f t="shared" si="4"/>
        <v>143</v>
      </c>
      <c r="V19">
        <f t="shared" si="4"/>
        <v>-135</v>
      </c>
      <c r="W19">
        <f t="shared" si="4"/>
        <v>208</v>
      </c>
      <c r="X19">
        <f t="shared" si="4"/>
        <v>-328</v>
      </c>
      <c r="Y19">
        <f t="shared" si="4"/>
        <v>-447</v>
      </c>
      <c r="Z19">
        <f t="shared" si="4"/>
        <v>386</v>
      </c>
      <c r="AA19">
        <f t="shared" si="4"/>
        <v>0</v>
      </c>
    </row>
    <row r="20" spans="2:27" x14ac:dyDescent="0.25">
      <c r="B20" t="s">
        <v>11</v>
      </c>
      <c r="C20">
        <v>1269</v>
      </c>
      <c r="D20">
        <v>1370</v>
      </c>
      <c r="E20">
        <v>1238</v>
      </c>
      <c r="F20">
        <v>1933</v>
      </c>
      <c r="G20">
        <v>1354</v>
      </c>
      <c r="H20">
        <v>1281</v>
      </c>
      <c r="I20">
        <v>1148</v>
      </c>
      <c r="K20">
        <f>SUM(C$17:C20)</f>
        <v>6070</v>
      </c>
      <c r="L20">
        <f>SUM(D$17:D20)</f>
        <v>5893</v>
      </c>
      <c r="M20">
        <f>SUM(E$17:E20)</f>
        <v>6104</v>
      </c>
      <c r="N20">
        <f>SUM(F$17:F20)</f>
        <v>6263</v>
      </c>
      <c r="O20">
        <f>SUM(G$17:G20)</f>
        <v>5565</v>
      </c>
      <c r="P20">
        <f>SUM(H$17:H20)</f>
        <v>6325</v>
      </c>
      <c r="Q20">
        <f>SUM(I$17:I20)</f>
        <v>5806</v>
      </c>
      <c r="R20">
        <f t="shared" si="5"/>
        <v>6104</v>
      </c>
      <c r="T20" t="s">
        <v>11</v>
      </c>
      <c r="U20">
        <f t="shared" si="4"/>
        <v>-34</v>
      </c>
      <c r="V20">
        <f t="shared" si="4"/>
        <v>-211</v>
      </c>
      <c r="W20">
        <f t="shared" si="4"/>
        <v>0</v>
      </c>
      <c r="X20">
        <f t="shared" si="4"/>
        <v>159</v>
      </c>
      <c r="Y20">
        <f t="shared" si="4"/>
        <v>-539</v>
      </c>
      <c r="Z20">
        <f t="shared" si="4"/>
        <v>221</v>
      </c>
      <c r="AA20">
        <f t="shared" si="4"/>
        <v>-298</v>
      </c>
    </row>
    <row r="21" spans="2:27" x14ac:dyDescent="0.25">
      <c r="B21" t="s">
        <v>12</v>
      </c>
      <c r="C21">
        <v>1411</v>
      </c>
      <c r="D21">
        <v>1381</v>
      </c>
      <c r="E21">
        <v>1180</v>
      </c>
      <c r="F21">
        <v>1444</v>
      </c>
      <c r="G21">
        <v>1349</v>
      </c>
      <c r="H21">
        <v>1166</v>
      </c>
      <c r="I21">
        <v>1360</v>
      </c>
      <c r="K21">
        <f>SUM(C$17:C21)</f>
        <v>7481</v>
      </c>
      <c r="L21">
        <f>SUM(D$17:D21)</f>
        <v>7274</v>
      </c>
      <c r="M21">
        <f>SUM(E$17:E21)</f>
        <v>7284</v>
      </c>
      <c r="N21">
        <f>SUM(F$17:F21)</f>
        <v>7707</v>
      </c>
      <c r="O21">
        <f>SUM(G$17:G21)</f>
        <v>6914</v>
      </c>
      <c r="P21">
        <f>SUM(H$17:H21)</f>
        <v>7491</v>
      </c>
      <c r="Q21">
        <f>SUM(I$17:I21)</f>
        <v>7166</v>
      </c>
      <c r="R21">
        <f t="shared" si="5"/>
        <v>7284</v>
      </c>
      <c r="T21" t="s">
        <v>12</v>
      </c>
      <c r="U21">
        <f t="shared" si="4"/>
        <v>197</v>
      </c>
      <c r="V21">
        <f t="shared" si="4"/>
        <v>-10</v>
      </c>
      <c r="W21">
        <f t="shared" si="4"/>
        <v>0</v>
      </c>
      <c r="X21">
        <f t="shared" si="4"/>
        <v>423</v>
      </c>
      <c r="Y21">
        <f t="shared" si="4"/>
        <v>-370</v>
      </c>
      <c r="Z21">
        <f t="shared" si="4"/>
        <v>207</v>
      </c>
      <c r="AA21">
        <f t="shared" si="4"/>
        <v>-118</v>
      </c>
    </row>
    <row r="22" spans="2:27" x14ac:dyDescent="0.25">
      <c r="B22" t="s">
        <v>13</v>
      </c>
      <c r="D22">
        <v>1326</v>
      </c>
      <c r="E22">
        <v>1354</v>
      </c>
      <c r="F22">
        <v>1307</v>
      </c>
      <c r="G22">
        <v>1118</v>
      </c>
      <c r="H22">
        <v>1146</v>
      </c>
      <c r="I22">
        <v>1262</v>
      </c>
      <c r="L22">
        <f>SUM(D$17:D22)</f>
        <v>8600</v>
      </c>
      <c r="M22">
        <f>SUM(E$17:E22)</f>
        <v>8638</v>
      </c>
      <c r="N22">
        <f>SUM(F$17:F22)</f>
        <v>9014</v>
      </c>
      <c r="O22">
        <f>SUM(G$17:G22)</f>
        <v>8032</v>
      </c>
      <c r="P22">
        <f>SUM(H$17:H22)</f>
        <v>8637</v>
      </c>
      <c r="Q22">
        <f>SUM(I$17:I22)</f>
        <v>8428</v>
      </c>
      <c r="R22">
        <f t="shared" si="5"/>
        <v>8637</v>
      </c>
      <c r="T22" t="s">
        <v>13</v>
      </c>
      <c r="V22">
        <f t="shared" si="4"/>
        <v>-37</v>
      </c>
      <c r="W22">
        <f t="shared" si="4"/>
        <v>1</v>
      </c>
      <c r="X22">
        <f t="shared" si="4"/>
        <v>377</v>
      </c>
      <c r="Y22">
        <f t="shared" si="4"/>
        <v>-605</v>
      </c>
      <c r="Z22">
        <f t="shared" si="4"/>
        <v>0</v>
      </c>
      <c r="AA22">
        <f t="shared" si="4"/>
        <v>-209</v>
      </c>
    </row>
    <row r="23" spans="2:27" x14ac:dyDescent="0.25">
      <c r="B23" t="s">
        <v>14</v>
      </c>
      <c r="D23">
        <v>1328</v>
      </c>
      <c r="E23">
        <v>1224</v>
      </c>
      <c r="F23">
        <v>1256</v>
      </c>
      <c r="G23">
        <v>1243</v>
      </c>
      <c r="H23">
        <v>1149</v>
      </c>
      <c r="I23">
        <v>1178</v>
      </c>
      <c r="L23">
        <f>SUM(D$17:D23)</f>
        <v>9928</v>
      </c>
      <c r="M23">
        <f>SUM(E$17:E23)</f>
        <v>9862</v>
      </c>
      <c r="N23">
        <f>SUM(F$17:F23)</f>
        <v>10270</v>
      </c>
      <c r="O23">
        <f>SUM(G$17:G23)</f>
        <v>9275</v>
      </c>
      <c r="P23">
        <f>SUM(H$17:H23)</f>
        <v>9786</v>
      </c>
      <c r="Q23">
        <f>SUM(I$17:I23)</f>
        <v>9606</v>
      </c>
      <c r="R23">
        <f t="shared" si="5"/>
        <v>9786</v>
      </c>
      <c r="T23" t="s">
        <v>14</v>
      </c>
      <c r="V23">
        <f t="shared" si="4"/>
        <v>142</v>
      </c>
      <c r="W23">
        <f t="shared" si="4"/>
        <v>76</v>
      </c>
      <c r="X23">
        <f t="shared" si="4"/>
        <v>484</v>
      </c>
      <c r="Y23">
        <f t="shared" si="4"/>
        <v>-511</v>
      </c>
      <c r="Z23">
        <f t="shared" si="4"/>
        <v>0</v>
      </c>
      <c r="AA23">
        <f t="shared" si="4"/>
        <v>-180</v>
      </c>
    </row>
    <row r="24" spans="2:27" x14ac:dyDescent="0.25">
      <c r="B24" t="s">
        <v>15</v>
      </c>
      <c r="D24">
        <v>1396</v>
      </c>
      <c r="E24">
        <v>1418</v>
      </c>
      <c r="F24">
        <v>1174</v>
      </c>
      <c r="G24">
        <v>1166</v>
      </c>
      <c r="H24">
        <v>1230</v>
      </c>
      <c r="I24">
        <v>1172</v>
      </c>
      <c r="L24">
        <f>SUM(D$17:D24)</f>
        <v>11324</v>
      </c>
      <c r="M24">
        <f>SUM(E$17:E24)</f>
        <v>11280</v>
      </c>
      <c r="N24">
        <f>SUM(F$17:F24)</f>
        <v>11444</v>
      </c>
      <c r="O24">
        <f>SUM(G$17:G24)</f>
        <v>10441</v>
      </c>
      <c r="P24">
        <f>SUM(H$17:H24)</f>
        <v>11016</v>
      </c>
      <c r="Q24">
        <f>SUM(I$17:I24)</f>
        <v>10778</v>
      </c>
      <c r="R24">
        <f t="shared" si="5"/>
        <v>11016</v>
      </c>
      <c r="T24" t="s">
        <v>15</v>
      </c>
      <c r="V24">
        <f t="shared" si="4"/>
        <v>308</v>
      </c>
      <c r="W24">
        <f t="shared" si="4"/>
        <v>264</v>
      </c>
      <c r="X24">
        <f t="shared" si="4"/>
        <v>428</v>
      </c>
      <c r="Y24">
        <f t="shared" si="4"/>
        <v>-575</v>
      </c>
      <c r="Z24">
        <f t="shared" si="4"/>
        <v>0</v>
      </c>
      <c r="AA24">
        <f t="shared" si="4"/>
        <v>-238</v>
      </c>
    </row>
    <row r="25" spans="2:27" x14ac:dyDescent="0.25">
      <c r="B25" t="s">
        <v>16</v>
      </c>
      <c r="D25">
        <v>1352</v>
      </c>
      <c r="E25">
        <v>1652</v>
      </c>
      <c r="F25">
        <v>1384</v>
      </c>
      <c r="G25">
        <v>1200</v>
      </c>
      <c r="H25">
        <v>1095</v>
      </c>
      <c r="I25">
        <v>1163</v>
      </c>
      <c r="L25">
        <f>SUM(D$17:D25)</f>
        <v>12676</v>
      </c>
      <c r="M25">
        <f>SUM(E$17:E25)</f>
        <v>12932</v>
      </c>
      <c r="N25">
        <f>SUM(F$17:F25)</f>
        <v>12828</v>
      </c>
      <c r="O25">
        <f>SUM(G$17:G25)</f>
        <v>11641</v>
      </c>
      <c r="P25">
        <f>SUM(H$17:H25)</f>
        <v>12111</v>
      </c>
      <c r="Q25">
        <f>SUM(I$17:I25)</f>
        <v>11941</v>
      </c>
      <c r="R25">
        <f t="shared" si="5"/>
        <v>12111</v>
      </c>
      <c r="T25" t="s">
        <v>16</v>
      </c>
      <c r="V25">
        <f t="shared" si="4"/>
        <v>565</v>
      </c>
      <c r="W25">
        <f t="shared" si="4"/>
        <v>821</v>
      </c>
      <c r="X25">
        <f t="shared" si="4"/>
        <v>717</v>
      </c>
      <c r="Y25">
        <f t="shared" si="4"/>
        <v>-470</v>
      </c>
      <c r="Z25">
        <f t="shared" si="4"/>
        <v>0</v>
      </c>
      <c r="AA25">
        <f t="shared" si="4"/>
        <v>-170</v>
      </c>
    </row>
    <row r="26" spans="2:27" x14ac:dyDescent="0.25">
      <c r="B26" t="s">
        <v>17</v>
      </c>
      <c r="D26">
        <v>1380</v>
      </c>
      <c r="E26">
        <v>1365</v>
      </c>
      <c r="F26">
        <v>1504</v>
      </c>
      <c r="G26">
        <v>1302</v>
      </c>
      <c r="H26">
        <v>1347</v>
      </c>
      <c r="I26">
        <v>1333</v>
      </c>
      <c r="L26">
        <f>SUM(D$17:D26)</f>
        <v>14056</v>
      </c>
      <c r="M26">
        <f>SUM(E$17:E26)</f>
        <v>14297</v>
      </c>
      <c r="N26">
        <f>SUM(F$17:F26)</f>
        <v>14332</v>
      </c>
      <c r="O26">
        <f>SUM(G$17:G26)</f>
        <v>12943</v>
      </c>
      <c r="P26">
        <f>SUM(H$17:H26)</f>
        <v>13458</v>
      </c>
      <c r="Q26">
        <f>SUM(I$17:I26)</f>
        <v>13274</v>
      </c>
      <c r="R26">
        <f t="shared" si="5"/>
        <v>13458</v>
      </c>
      <c r="T26" t="s">
        <v>17</v>
      </c>
      <c r="V26">
        <f t="shared" si="4"/>
        <v>598</v>
      </c>
      <c r="W26">
        <f t="shared" si="4"/>
        <v>839</v>
      </c>
      <c r="X26">
        <f t="shared" si="4"/>
        <v>874</v>
      </c>
      <c r="Y26">
        <f t="shared" si="4"/>
        <v>-515</v>
      </c>
      <c r="Z26">
        <f t="shared" si="4"/>
        <v>0</v>
      </c>
      <c r="AA26">
        <f t="shared" si="4"/>
        <v>-184</v>
      </c>
    </row>
    <row r="27" spans="2:27" x14ac:dyDescent="0.25">
      <c r="B27" t="s">
        <v>18</v>
      </c>
      <c r="D27">
        <v>1596</v>
      </c>
      <c r="E27">
        <v>1739</v>
      </c>
      <c r="F27">
        <v>1626</v>
      </c>
      <c r="G27">
        <v>1396</v>
      </c>
      <c r="H27">
        <v>1231</v>
      </c>
      <c r="I27">
        <v>1403</v>
      </c>
      <c r="L27">
        <f>SUM(D$17:D27)</f>
        <v>15652</v>
      </c>
      <c r="M27">
        <f>SUM(E$17:E27)</f>
        <v>16036</v>
      </c>
      <c r="N27">
        <f>SUM(F$17:F27)</f>
        <v>15958</v>
      </c>
      <c r="O27">
        <f>SUM(G$17:G27)</f>
        <v>14339</v>
      </c>
      <c r="P27">
        <f>SUM(H$17:H27)</f>
        <v>14689</v>
      </c>
      <c r="Q27">
        <f>SUM(I$17:I27)</f>
        <v>14677</v>
      </c>
      <c r="R27">
        <f t="shared" si="5"/>
        <v>14689</v>
      </c>
      <c r="T27" t="s">
        <v>18</v>
      </c>
      <c r="V27">
        <f t="shared" si="4"/>
        <v>963</v>
      </c>
      <c r="W27">
        <f t="shared" si="4"/>
        <v>1347</v>
      </c>
      <c r="X27">
        <f t="shared" si="4"/>
        <v>1269</v>
      </c>
      <c r="Y27">
        <f t="shared" si="4"/>
        <v>-350</v>
      </c>
      <c r="Z27">
        <f t="shared" si="4"/>
        <v>0</v>
      </c>
      <c r="AA27">
        <f t="shared" si="4"/>
        <v>-12</v>
      </c>
    </row>
    <row r="28" spans="2:27" x14ac:dyDescent="0.25">
      <c r="B28" t="s">
        <v>19</v>
      </c>
      <c r="D28">
        <v>1507</v>
      </c>
      <c r="E28">
        <v>1522</v>
      </c>
      <c r="F28">
        <v>1656</v>
      </c>
      <c r="G28">
        <v>1419</v>
      </c>
      <c r="H28">
        <v>1233</v>
      </c>
      <c r="I28">
        <v>1359</v>
      </c>
      <c r="L28">
        <f>SUM(D$17:D28)</f>
        <v>17159</v>
      </c>
      <c r="M28">
        <f>SUM(E$17:E28)</f>
        <v>17558</v>
      </c>
      <c r="N28">
        <f>SUM(F$17:F28)</f>
        <v>17614</v>
      </c>
      <c r="O28">
        <f>SUM(G$17:G28)</f>
        <v>15758</v>
      </c>
      <c r="P28">
        <f>SUM(H$17:H28)</f>
        <v>15922</v>
      </c>
      <c r="Q28">
        <f>SUM(I$17:I28)</f>
        <v>16036</v>
      </c>
      <c r="R28">
        <f t="shared" si="5"/>
        <v>16036</v>
      </c>
      <c r="T28" t="s">
        <v>19</v>
      </c>
      <c r="V28">
        <f t="shared" si="4"/>
        <v>1123</v>
      </c>
      <c r="W28">
        <f t="shared" si="4"/>
        <v>1522</v>
      </c>
      <c r="X28">
        <f t="shared" si="4"/>
        <v>1578</v>
      </c>
      <c r="Y28">
        <f t="shared" si="4"/>
        <v>-278</v>
      </c>
      <c r="Z28">
        <f t="shared" si="4"/>
        <v>-114</v>
      </c>
      <c r="AA28">
        <f t="shared" si="4"/>
        <v>0</v>
      </c>
    </row>
    <row r="31" spans="2:27" x14ac:dyDescent="0.25">
      <c r="B31" s="3" t="s">
        <v>36</v>
      </c>
      <c r="C31" s="3"/>
    </row>
    <row r="32" spans="2:27" x14ac:dyDescent="0.25">
      <c r="B32" s="3" t="s">
        <v>37</v>
      </c>
      <c r="C32" s="3"/>
    </row>
  </sheetData>
  <hyperlinks>
    <hyperlink ref="A1" location="home!A1" display="home" xr:uid="{BC781FE5-A66C-4616-A105-805449314E84}"/>
    <hyperlink ref="B31" r:id="rId1" xr:uid="{2AC19B78-5568-42FC-A3E8-4D4FF54D25F1}"/>
    <hyperlink ref="B32" r:id="rId2" xr:uid="{8E3FEFD0-FFE7-474A-9557-27A450D6F93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Diagramme</vt:lpstr>
      </vt:variant>
      <vt:variant>
        <vt:i4>59</vt:i4>
      </vt:variant>
    </vt:vector>
  </HeadingPairs>
  <TitlesOfParts>
    <vt:vector size="92" baseType="lpstr">
      <vt:lpstr>home</vt:lpstr>
      <vt:lpstr>months_vs_5</vt:lpstr>
      <vt:lpstr>months_vs_4</vt:lpstr>
      <vt:lpstr>Germany</vt:lpstr>
      <vt:lpstr>France</vt:lpstr>
      <vt:lpstr>Switzerland</vt:lpstr>
      <vt:lpstr>Austria</vt:lpstr>
      <vt:lpstr>EnglandWales</vt:lpstr>
      <vt:lpstr>NorthernIreland</vt:lpstr>
      <vt:lpstr>Scotland</vt:lpstr>
      <vt:lpstr>Sweden</vt:lpstr>
      <vt:lpstr>Portugal</vt:lpstr>
      <vt:lpstr>Spain</vt:lpstr>
      <vt:lpstr>Netherlands</vt:lpstr>
      <vt:lpstr>Belgium</vt:lpstr>
      <vt:lpstr>Norway</vt:lpstr>
      <vt:lpstr>Israel</vt:lpstr>
      <vt:lpstr>Italy</vt:lpstr>
      <vt:lpstr>Denmark</vt:lpstr>
      <vt:lpstr>Finland</vt:lpstr>
      <vt:lpstr>Poland</vt:lpstr>
      <vt:lpstr>Estonia</vt:lpstr>
      <vt:lpstr>Latvia</vt:lpstr>
      <vt:lpstr>Lithuania</vt:lpstr>
      <vt:lpstr>Romania</vt:lpstr>
      <vt:lpstr>Slovenia</vt:lpstr>
      <vt:lpstr>Czech</vt:lpstr>
      <vt:lpstr>Slovakia</vt:lpstr>
      <vt:lpstr>Hungary</vt:lpstr>
      <vt:lpstr>Bulgaria</vt:lpstr>
      <vt:lpstr>Turkey</vt:lpstr>
      <vt:lpstr>Taiwan</vt:lpstr>
      <vt:lpstr>other</vt:lpstr>
      <vt:lpstr>diag</vt:lpstr>
      <vt:lpstr>diag_vs_5</vt:lpstr>
      <vt:lpstr>diag_vs_4</vt:lpstr>
      <vt:lpstr>b Ger</vt:lpstr>
      <vt:lpstr>d Ger</vt:lpstr>
      <vt:lpstr>m Ger</vt:lpstr>
      <vt:lpstr>b Fra</vt:lpstr>
      <vt:lpstr>d Fra</vt:lpstr>
      <vt:lpstr>b Swi</vt:lpstr>
      <vt:lpstr>d Swi</vt:lpstr>
      <vt:lpstr>b Aus</vt:lpstr>
      <vt:lpstr>d Aus</vt:lpstr>
      <vt:lpstr>b EW</vt:lpstr>
      <vt:lpstr>d EW</vt:lpstr>
      <vt:lpstr>b NI</vt:lpstr>
      <vt:lpstr>d NI</vt:lpstr>
      <vt:lpstr>b Sco</vt:lpstr>
      <vt:lpstr>d Sco</vt:lpstr>
      <vt:lpstr>b Swe</vt:lpstr>
      <vt:lpstr>d Swe</vt:lpstr>
      <vt:lpstr>m Swe</vt:lpstr>
      <vt:lpstr>b Por</vt:lpstr>
      <vt:lpstr>d Por</vt:lpstr>
      <vt:lpstr>b Spa</vt:lpstr>
      <vt:lpstr>b Net</vt:lpstr>
      <vt:lpstr>d Net</vt:lpstr>
      <vt:lpstr>b Bel</vt:lpstr>
      <vt:lpstr>d Bel</vt:lpstr>
      <vt:lpstr>b Nor</vt:lpstr>
      <vt:lpstr>d Nor</vt:lpstr>
      <vt:lpstr>b Isr</vt:lpstr>
      <vt:lpstr>d Isr</vt:lpstr>
      <vt:lpstr>b Ita</vt:lpstr>
      <vt:lpstr>b Den</vt:lpstr>
      <vt:lpstr>d Den</vt:lpstr>
      <vt:lpstr>b Fin</vt:lpstr>
      <vt:lpstr>d Fin</vt:lpstr>
      <vt:lpstr>b Pol</vt:lpstr>
      <vt:lpstr>d Pol</vt:lpstr>
      <vt:lpstr>b Est</vt:lpstr>
      <vt:lpstr>d Est</vt:lpstr>
      <vt:lpstr>b Lat</vt:lpstr>
      <vt:lpstr>d Lat</vt:lpstr>
      <vt:lpstr>b Lit</vt:lpstr>
      <vt:lpstr>d Lit</vt:lpstr>
      <vt:lpstr>b Rom</vt:lpstr>
      <vt:lpstr>d Rom</vt:lpstr>
      <vt:lpstr>b Slo</vt:lpstr>
      <vt:lpstr>d Slo</vt:lpstr>
      <vt:lpstr>b Cze</vt:lpstr>
      <vt:lpstr>d Cze</vt:lpstr>
      <vt:lpstr>b Svk</vt:lpstr>
      <vt:lpstr>d Svk</vt:lpstr>
      <vt:lpstr>b Hun</vt:lpstr>
      <vt:lpstr>d Hun</vt:lpstr>
      <vt:lpstr>b Bul</vt:lpstr>
      <vt:lpstr>b Tur</vt:lpstr>
      <vt:lpstr>b Tai</vt:lpstr>
      <vt:lpstr>d 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Christian Meyer</cp:lastModifiedBy>
  <dcterms:created xsi:type="dcterms:W3CDTF">2022-10-14T07:34:04Z</dcterms:created>
  <dcterms:modified xsi:type="dcterms:W3CDTF">2023-06-14T14:14:15Z</dcterms:modified>
</cp:coreProperties>
</file>